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post\Downloads\"/>
    </mc:Choice>
  </mc:AlternateContent>
  <xr:revisionPtr revIDLastSave="0" documentId="8_{F67C285E-9B15-42AA-9E19-2CD4949A7B2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akbelasting" sheetId="2" r:id="rId1"/>
    <sheet name="bijzonderheden" sheetId="3" r:id="rId2"/>
  </sheets>
  <definedNames>
    <definedName name="_xlnm.Print_Area" localSheetId="0">taakbelasting!$B$1:$U$82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26" i="2"/>
  <c r="D26" i="2" s="1"/>
  <c r="I3" i="2"/>
  <c r="C8" i="2" s="1"/>
  <c r="D25" i="2"/>
  <c r="I19" i="2"/>
  <c r="I15" i="2"/>
  <c r="R6" i="2"/>
  <c r="R10" i="2"/>
  <c r="C12" i="2"/>
  <c r="R14" i="2"/>
  <c r="C16" i="2"/>
  <c r="R18" i="2"/>
  <c r="C20" i="2"/>
  <c r="D19" i="2"/>
  <c r="D15" i="2"/>
  <c r="D11" i="2"/>
  <c r="L78" i="2"/>
  <c r="J78" i="2"/>
  <c r="M25" i="2"/>
  <c r="N25" i="2" s="1"/>
  <c r="M26" i="2"/>
  <c r="M27" i="2"/>
  <c r="M29" i="2"/>
  <c r="M30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28" i="2"/>
  <c r="I8" i="2" l="1"/>
  <c r="C27" i="2"/>
  <c r="I11" i="2"/>
  <c r="I16" i="2"/>
  <c r="J20" i="2"/>
  <c r="I20" i="2"/>
  <c r="J12" i="2"/>
  <c r="J16" i="2"/>
  <c r="N26" i="2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J8" i="2"/>
  <c r="I7" i="2"/>
  <c r="P4" i="2"/>
  <c r="I12" i="2"/>
  <c r="J79" i="2" l="1"/>
  <c r="C28" i="2"/>
  <c r="D27" i="2"/>
  <c r="L79" i="2"/>
  <c r="R7" i="2"/>
  <c r="R8" i="2" s="1"/>
  <c r="R11" i="2"/>
  <c r="R12" i="2" s="1"/>
  <c r="R15" i="2"/>
  <c r="R16" i="2" s="1"/>
  <c r="R19" i="2"/>
  <c r="R20" i="2" s="1"/>
  <c r="E78" i="2" l="1"/>
  <c r="C29" i="2"/>
  <c r="D28" i="2"/>
  <c r="E22" i="2"/>
  <c r="E80" i="2" s="1"/>
  <c r="E81" i="2" l="1"/>
  <c r="D29" i="2"/>
  <c r="C30" i="2"/>
  <c r="D30" i="2" l="1"/>
  <c r="C31" i="2"/>
  <c r="D31" i="2" l="1"/>
  <c r="C32" i="2"/>
  <c r="D32" i="2" l="1"/>
  <c r="C33" i="2"/>
  <c r="D33" i="2" l="1"/>
  <c r="C34" i="2"/>
  <c r="C35" i="2" l="1"/>
  <c r="D34" i="2"/>
  <c r="C36" i="2" l="1"/>
  <c r="D35" i="2"/>
  <c r="D36" i="2" l="1"/>
  <c r="C37" i="2"/>
  <c r="D37" i="2" l="1"/>
  <c r="C38" i="2"/>
  <c r="D38" i="2" l="1"/>
  <c r="D39" i="2" l="1"/>
  <c r="D40" i="2" l="1"/>
  <c r="D41" i="2" l="1"/>
  <c r="D42" i="2" l="1"/>
  <c r="D43" i="2" l="1"/>
  <c r="D44" i="2" l="1"/>
  <c r="D45" i="2" l="1"/>
  <c r="D46" i="2" l="1"/>
  <c r="D47" i="2" l="1"/>
  <c r="D48" i="2" l="1"/>
  <c r="D49" i="2" l="1"/>
  <c r="D50" i="2" l="1"/>
  <c r="D51" i="2" l="1"/>
  <c r="D52" i="2" l="1"/>
  <c r="D53" i="2" l="1"/>
  <c r="D54" i="2" l="1"/>
  <c r="D55" i="2" l="1"/>
  <c r="D56" i="2" l="1"/>
  <c r="D57" i="2" l="1"/>
  <c r="D58" i="2" l="1"/>
  <c r="D59" i="2" l="1"/>
  <c r="D60" i="2" l="1"/>
  <c r="D61" i="2" l="1"/>
  <c r="D62" i="2" l="1"/>
  <c r="D63" i="2" l="1"/>
  <c r="D64" i="2" l="1"/>
  <c r="D65" i="2" l="1"/>
  <c r="D66" i="2" l="1"/>
  <c r="D67" i="2" l="1"/>
  <c r="D68" i="2" l="1"/>
  <c r="D69" i="2" l="1"/>
  <c r="D70" i="2" l="1"/>
  <c r="D71" i="2" l="1"/>
  <c r="D72" i="2" l="1"/>
  <c r="D73" i="2" l="1"/>
  <c r="D74" i="2" l="1"/>
  <c r="D75" i="2" l="1"/>
  <c r="D76" i="2" l="1"/>
  <c r="D7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Hadderingh</author>
  </authors>
  <commentList>
    <comment ref="E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Vaste medew. vullen de data van okt. van lopend jaar in. Tijdelijke medew. vullen ingangdatum contract in.
</t>
        </r>
      </text>
    </comment>
    <comment ref="M6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Vul einddatum in. In geval van een mutatie is dit de datum juist voor de ingangsdatum van de mutatie. De mutatie vul je dan in in de onderstaande mutatiegegevens.
</t>
        </r>
      </text>
    </comment>
    <comment ref="D7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vul jouw recht leeftijdsverlof uren in
</t>
        </r>
      </text>
    </comment>
    <comment ref="E10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10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Bij een mutatie dient hier de ingangsdatum van de mutatie te staan. 
</t>
        </r>
      </text>
    </comment>
    <comment ref="M10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Vul einddatum mutatie in. Tijdelijk medew. vullen einddatum contract in. In geval van een 2e mutatie dan einddatum 1e mutatie invullen.
</t>
        </r>
      </text>
    </comment>
    <comment ref="E14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14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Bij een 2e mutatie dient hier de ingangsdatum daarvan te staan. 
</t>
        </r>
      </text>
    </comment>
    <comment ref="M14" authorId="0" shapeId="0" xr:uid="{00000000-0006-0000-0000-00000A000000}">
      <text>
        <r>
          <rPr>
            <sz val="8"/>
            <color indexed="81"/>
            <rFont val="Tahoma"/>
            <family val="2"/>
          </rPr>
          <t xml:space="preserve">Vul einddatum mutatie in. Tijdelijk medew. vullen einddatum contract in. In geval van een 3e mutatie dan einddatum 2e mutatie invullen.
</t>
        </r>
      </text>
    </comment>
    <comment ref="E18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18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Bij een 3e mutatie dient hier de ingangsdatum daarvan te staan. 
</t>
        </r>
      </text>
    </comment>
    <comment ref="M18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Vul einddatum mutatie in. Tijdelijk medew. vullen einddatum contract in.
</t>
        </r>
      </text>
    </comment>
    <comment ref="Q46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desgewenst zelf in te vullen
</t>
        </r>
      </text>
    </comment>
  </commentList>
</comments>
</file>

<file path=xl/sharedStrings.xml><?xml version="1.0" encoding="utf-8"?>
<sst xmlns="http://schemas.openxmlformats.org/spreadsheetml/2006/main" count="98" uniqueCount="69">
  <si>
    <t>Naam medewerker</t>
  </si>
  <si>
    <t>werkdagen per jaar</t>
  </si>
  <si>
    <t>Volledige normjaartaak</t>
  </si>
  <si>
    <t>gemiddelde per dag</t>
  </si>
  <si>
    <t>Contractgegevens</t>
  </si>
  <si>
    <t>wtf%</t>
  </si>
  <si>
    <t>d.d. ingang:</t>
  </si>
  <si>
    <t>t/m datum:</t>
  </si>
  <si>
    <t>werkdagen totaal:</t>
  </si>
  <si>
    <t>Recht leeftijdsverlof</t>
  </si>
  <si>
    <t>leeftijdverlof:</t>
  </si>
  <si>
    <t>bruto uren:</t>
  </si>
  <si>
    <t>netto uren:</t>
  </si>
  <si>
    <t>1e mutatie contract</t>
  </si>
  <si>
    <t>d.d. ingang mutatie:</t>
  </si>
  <si>
    <t>werkdagen totaal</t>
  </si>
  <si>
    <t>leeftijdsverlof:</t>
  </si>
  <si>
    <t>2e mutatie contract</t>
  </si>
  <si>
    <t>3e mutatie contract</t>
  </si>
  <si>
    <t>Totaal werkuren</t>
  </si>
  <si>
    <r>
      <rPr>
        <b/>
        <u/>
        <sz val="11"/>
        <rFont val="Arial"/>
        <family val="2"/>
      </rPr>
      <t>Netto</t>
    </r>
    <r>
      <rPr>
        <u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uren</t>
    </r>
    <r>
      <rPr>
        <sz val="11"/>
        <rFont val="Arial"/>
        <family val="2"/>
      </rPr>
      <t xml:space="preserve"> normjaartaak (o.b.v. duur en omvang contracten en/of mutaties)</t>
    </r>
  </si>
  <si>
    <t>datum werkweek</t>
  </si>
  <si>
    <t>nr.</t>
  </si>
  <si>
    <t>ma</t>
  </si>
  <si>
    <t>di</t>
  </si>
  <si>
    <t>wo</t>
  </si>
  <si>
    <t>do</t>
  </si>
  <si>
    <t>vr</t>
  </si>
  <si>
    <t>scholing</t>
  </si>
  <si>
    <t>duurz.inz.</t>
  </si>
  <si>
    <t>p.w.</t>
  </si>
  <si>
    <t>totaal</t>
  </si>
  <si>
    <t>Leeftijdsverlof (* WTF percentage)</t>
  </si>
  <si>
    <t>18 jaar en jonger</t>
  </si>
  <si>
    <t>19 jaar</t>
  </si>
  <si>
    <t>20 jaar</t>
  </si>
  <si>
    <t>herfstvakantie</t>
  </si>
  <si>
    <t>21 t/m 29 jaar</t>
  </si>
  <si>
    <t>30 t/m 39 jaar</t>
  </si>
  <si>
    <t>40 t/m 44 jaar</t>
  </si>
  <si>
    <t>45 t/m 49 jaar</t>
  </si>
  <si>
    <t>50 t/m 54 jaar</t>
  </si>
  <si>
    <t>55 t/m 59 jaar</t>
  </si>
  <si>
    <t>60 jaar en ouder</t>
  </si>
  <si>
    <t>Kerstvakantie</t>
  </si>
  <si>
    <t>Renvooi</t>
  </si>
  <si>
    <t xml:space="preserve">vakantie </t>
  </si>
  <si>
    <t>gesloten periode / feestdag</t>
  </si>
  <si>
    <t>bijzonder verlof (verhuizing)</t>
  </si>
  <si>
    <t>extra uren</t>
  </si>
  <si>
    <t>ziek</t>
  </si>
  <si>
    <t>opgenomen uren</t>
  </si>
  <si>
    <t>opleiding</t>
  </si>
  <si>
    <t>Voorjaarsvakantie</t>
  </si>
  <si>
    <t>GV</t>
  </si>
  <si>
    <t>Pasen</t>
  </si>
  <si>
    <t>Meivakantie</t>
  </si>
  <si>
    <t>Bevrdag</t>
  </si>
  <si>
    <t>HV</t>
  </si>
  <si>
    <t>Pinksteren</t>
  </si>
  <si>
    <t>zomervakantie</t>
  </si>
  <si>
    <t>recht op</t>
  </si>
  <si>
    <t>Datum</t>
  </si>
  <si>
    <t>Scholing</t>
  </si>
  <si>
    <t>Duurzame inzetbaarheid</t>
  </si>
  <si>
    <t>Overuren</t>
  </si>
  <si>
    <t>Opgenomen uren</t>
  </si>
  <si>
    <t>Reden</t>
  </si>
  <si>
    <t>Planning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</si>
</sst>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13]d\ mmmm\ yy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8"/>
      <color indexed="81"/>
      <name val="Tahoma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F88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3" xfId="0" applyFont="1" applyBorder="1"/>
    <xf numFmtId="0" fontId="4" fillId="0" borderId="13" xfId="0" applyFont="1" applyBorder="1"/>
    <xf numFmtId="0" fontId="2" fillId="10" borderId="21" xfId="0" applyFont="1" applyFill="1" applyBorder="1"/>
    <xf numFmtId="0" fontId="9" fillId="0" borderId="0" xfId="0" applyFont="1"/>
    <xf numFmtId="0" fontId="2" fillId="0" borderId="31" xfId="0" applyFont="1" applyBorder="1"/>
    <xf numFmtId="0" fontId="2" fillId="0" borderId="32" xfId="0" applyFont="1" applyBorder="1"/>
    <xf numFmtId="0" fontId="1" fillId="0" borderId="0" xfId="0" applyFont="1" applyAlignment="1">
      <alignment horizontal="left"/>
    </xf>
    <xf numFmtId="0" fontId="3" fillId="12" borderId="10" xfId="0" applyFont="1" applyFill="1" applyBorder="1"/>
    <xf numFmtId="0" fontId="1" fillId="12" borderId="7" xfId="0" applyFont="1" applyFill="1" applyBorder="1"/>
    <xf numFmtId="0" fontId="1" fillId="12" borderId="10" xfId="0" applyFont="1" applyFill="1" applyBorder="1"/>
    <xf numFmtId="1" fontId="1" fillId="12" borderId="10" xfId="0" applyNumberFormat="1" applyFont="1" applyFill="1" applyBorder="1" applyAlignment="1">
      <alignment horizontal="left"/>
    </xf>
    <xf numFmtId="0" fontId="1" fillId="12" borderId="4" xfId="0" applyFont="1" applyFill="1" applyBorder="1"/>
    <xf numFmtId="0" fontId="1" fillId="12" borderId="0" xfId="0" applyFont="1" applyFill="1"/>
    <xf numFmtId="0" fontId="2" fillId="12" borderId="0" xfId="0" applyFont="1" applyFill="1"/>
    <xf numFmtId="1" fontId="1" fillId="12" borderId="0" xfId="0" applyNumberFormat="1" applyFont="1" applyFill="1" applyAlignment="1">
      <alignment horizontal="left"/>
    </xf>
    <xf numFmtId="0" fontId="1" fillId="12" borderId="7" xfId="0" applyFont="1" applyFill="1" applyBorder="1" applyAlignment="1">
      <alignment horizontal="left"/>
    </xf>
    <xf numFmtId="0" fontId="2" fillId="12" borderId="7" xfId="0" applyFont="1" applyFill="1" applyBorder="1"/>
    <xf numFmtId="1" fontId="1" fillId="12" borderId="7" xfId="0" applyNumberFormat="1" applyFont="1" applyFill="1" applyBorder="1" applyAlignment="1">
      <alignment horizontal="left"/>
    </xf>
    <xf numFmtId="0" fontId="1" fillId="12" borderId="0" xfId="0" applyFont="1" applyFill="1" applyAlignment="1">
      <alignment horizontal="center"/>
    </xf>
    <xf numFmtId="2" fontId="2" fillId="12" borderId="0" xfId="0" applyNumberFormat="1" applyFont="1" applyFill="1" applyAlignment="1">
      <alignment horizontal="left"/>
    </xf>
    <xf numFmtId="0" fontId="9" fillId="12" borderId="2" xfId="0" applyFont="1" applyFill="1" applyBorder="1"/>
    <xf numFmtId="0" fontId="9" fillId="12" borderId="4" xfId="0" applyFont="1" applyFill="1" applyBorder="1"/>
    <xf numFmtId="0" fontId="9" fillId="12" borderId="0" xfId="0" applyFont="1" applyFill="1"/>
    <xf numFmtId="1" fontId="9" fillId="12" borderId="0" xfId="0" applyNumberFormat="1" applyFont="1" applyFill="1" applyAlignment="1">
      <alignment horizontal="left"/>
    </xf>
    <xf numFmtId="0" fontId="9" fillId="12" borderId="10" xfId="0" applyFont="1" applyFill="1" applyBorder="1"/>
    <xf numFmtId="1" fontId="9" fillId="12" borderId="10" xfId="0" applyNumberFormat="1" applyFont="1" applyFill="1" applyBorder="1" applyAlignment="1">
      <alignment horizontal="left"/>
    </xf>
    <xf numFmtId="0" fontId="10" fillId="12" borderId="0" xfId="0" applyFont="1" applyFill="1"/>
    <xf numFmtId="0" fontId="9" fillId="12" borderId="0" xfId="0" applyFont="1" applyFill="1" applyAlignment="1">
      <alignment horizontal="left"/>
    </xf>
    <xf numFmtId="0" fontId="10" fillId="12" borderId="7" xfId="0" applyFont="1" applyFill="1" applyBorder="1"/>
    <xf numFmtId="0" fontId="9" fillId="12" borderId="7" xfId="0" applyFont="1" applyFill="1" applyBorder="1"/>
    <xf numFmtId="1" fontId="10" fillId="12" borderId="0" xfId="0" applyNumberFormat="1" applyFont="1" applyFill="1" applyAlignment="1">
      <alignment horizontal="left"/>
    </xf>
    <xf numFmtId="0" fontId="1" fillId="12" borderId="5" xfId="0" applyFont="1" applyFill="1" applyBorder="1"/>
    <xf numFmtId="16" fontId="2" fillId="12" borderId="0" xfId="0" applyNumberFormat="1" applyFont="1" applyFill="1"/>
    <xf numFmtId="16" fontId="1" fillId="12" borderId="7" xfId="0" applyNumberFormat="1" applyFont="1" applyFill="1" applyBorder="1"/>
    <xf numFmtId="0" fontId="1" fillId="12" borderId="30" xfId="0" applyFont="1" applyFill="1" applyBorder="1"/>
    <xf numFmtId="2" fontId="1" fillId="0" borderId="1" xfId="0" applyNumberFormat="1" applyFont="1" applyBorder="1" applyAlignment="1" applyProtection="1">
      <alignment horizontal="left"/>
      <protection locked="0"/>
    </xf>
    <xf numFmtId="2" fontId="1" fillId="11" borderId="1" xfId="0" applyNumberFormat="1" applyFont="1" applyFill="1" applyBorder="1" applyAlignment="1" applyProtection="1">
      <alignment horizontal="left"/>
      <protection locked="0"/>
    </xf>
    <xf numFmtId="2" fontId="1" fillId="0" borderId="25" xfId="0" applyNumberFormat="1" applyFont="1" applyBorder="1" applyAlignment="1">
      <alignment horizontal="center"/>
    </xf>
    <xf numFmtId="0" fontId="1" fillId="0" borderId="0" xfId="0" applyFont="1"/>
    <xf numFmtId="0" fontId="1" fillId="12" borderId="8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165" fontId="1" fillId="12" borderId="4" xfId="0" applyNumberFormat="1" applyFont="1" applyFill="1" applyBorder="1"/>
    <xf numFmtId="0" fontId="1" fillId="12" borderId="29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right"/>
    </xf>
    <xf numFmtId="0" fontId="1" fillId="10" borderId="11" xfId="0" applyFont="1" applyFill="1" applyBorder="1"/>
    <xf numFmtId="0" fontId="1" fillId="10" borderId="19" xfId="0" applyFont="1" applyFill="1" applyBorder="1"/>
    <xf numFmtId="0" fontId="1" fillId="7" borderId="1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6" borderId="14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0" fontId="1" fillId="9" borderId="16" xfId="0" applyFont="1" applyFill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10" borderId="21" xfId="0" applyFont="1" applyFill="1" applyBorder="1"/>
    <xf numFmtId="0" fontId="1" fillId="12" borderId="33" xfId="0" applyFont="1" applyFill="1" applyBorder="1" applyAlignment="1">
      <alignment horizontal="center" vertical="center"/>
    </xf>
    <xf numFmtId="0" fontId="1" fillId="12" borderId="9" xfId="0" applyFont="1" applyFill="1" applyBorder="1"/>
    <xf numFmtId="164" fontId="1" fillId="13" borderId="10" xfId="0" applyNumberFormat="1" applyFont="1" applyFill="1" applyBorder="1" applyAlignment="1" applyProtection="1">
      <alignment horizontal="left"/>
      <protection locked="0"/>
    </xf>
    <xf numFmtId="1" fontId="1" fillId="13" borderId="0" xfId="0" applyNumberFormat="1" applyFont="1" applyFill="1" applyAlignment="1" applyProtection="1">
      <alignment horizontal="left"/>
      <protection locked="0"/>
    </xf>
    <xf numFmtId="164" fontId="9" fillId="13" borderId="10" xfId="0" applyNumberFormat="1" applyFont="1" applyFill="1" applyBorder="1" applyAlignment="1" applyProtection="1">
      <alignment horizontal="left"/>
      <protection locked="0"/>
    </xf>
    <xf numFmtId="164" fontId="9" fillId="13" borderId="0" xfId="0" applyNumberFormat="1" applyFont="1" applyFill="1" applyAlignment="1" applyProtection="1">
      <alignment horizontal="left"/>
      <protection locked="0"/>
    </xf>
    <xf numFmtId="0" fontId="1" fillId="14" borderId="0" xfId="0" applyFont="1" applyFill="1"/>
    <xf numFmtId="0" fontId="1" fillId="14" borderId="0" xfId="0" applyFont="1" applyFill="1" applyProtection="1">
      <protection locked="0"/>
    </xf>
    <xf numFmtId="2" fontId="2" fillId="15" borderId="7" xfId="0" applyNumberFormat="1" applyFont="1" applyFill="1" applyBorder="1" applyAlignment="1">
      <alignment horizontal="left"/>
    </xf>
    <xf numFmtId="2" fontId="10" fillId="15" borderId="0" xfId="0" applyNumberFormat="1" applyFont="1" applyFill="1" applyAlignment="1">
      <alignment horizontal="left"/>
    </xf>
    <xf numFmtId="2" fontId="10" fillId="15" borderId="7" xfId="0" applyNumberFormat="1" applyFont="1" applyFill="1" applyBorder="1" applyAlignment="1">
      <alignment horizontal="left"/>
    </xf>
    <xf numFmtId="0" fontId="4" fillId="15" borderId="12" xfId="0" applyFont="1" applyFill="1" applyBorder="1"/>
    <xf numFmtId="0" fontId="1" fillId="15" borderId="13" xfId="0" applyFont="1" applyFill="1" applyBorder="1"/>
    <xf numFmtId="2" fontId="1" fillId="0" borderId="1" xfId="0" applyNumberFormat="1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1" fillId="0" borderId="22" xfId="0" applyNumberFormat="1" applyFont="1" applyBorder="1" applyAlignment="1">
      <alignment horizontal="center"/>
    </xf>
    <xf numFmtId="14" fontId="1" fillId="14" borderId="0" xfId="0" quotePrefix="1" applyNumberFormat="1" applyFont="1" applyFill="1" applyProtection="1">
      <protection locked="0"/>
    </xf>
    <xf numFmtId="0" fontId="1" fillId="14" borderId="0" xfId="0" quotePrefix="1" applyFont="1" applyFill="1" applyProtection="1">
      <protection locked="0"/>
    </xf>
    <xf numFmtId="1" fontId="9" fillId="0" borderId="0" xfId="0" applyNumberFormat="1" applyFont="1" applyAlignment="1">
      <alignment horizontal="left"/>
    </xf>
    <xf numFmtId="14" fontId="9" fillId="0" borderId="10" xfId="0" applyNumberFormat="1" applyFont="1" applyBorder="1" applyAlignment="1" applyProtection="1">
      <alignment horizontal="left"/>
      <protection locked="0"/>
    </xf>
    <xf numFmtId="14" fontId="9" fillId="0" borderId="0" xfId="0" applyNumberFormat="1" applyFont="1" applyAlignment="1" applyProtection="1">
      <alignment horizontal="left"/>
      <protection locked="0"/>
    </xf>
    <xf numFmtId="14" fontId="1" fillId="0" borderId="10" xfId="0" applyNumberFormat="1" applyFont="1" applyBorder="1" applyAlignment="1" applyProtection="1">
      <alignment horizontal="left"/>
      <protection locked="0"/>
    </xf>
    <xf numFmtId="0" fontId="2" fillId="0" borderId="38" xfId="0" applyFont="1" applyBorder="1"/>
    <xf numFmtId="0" fontId="2" fillId="0" borderId="40" xfId="0" applyFont="1" applyBorder="1"/>
    <xf numFmtId="2" fontId="1" fillId="0" borderId="41" xfId="0" applyNumberFormat="1" applyFont="1" applyBorder="1" applyAlignment="1" applyProtection="1">
      <alignment horizontal="left"/>
      <protection locked="0"/>
    </xf>
    <xf numFmtId="2" fontId="1" fillId="0" borderId="42" xfId="0" applyNumberFormat="1" applyFont="1" applyBorder="1" applyAlignment="1" applyProtection="1">
      <alignment horizontal="left"/>
      <protection locked="0"/>
    </xf>
    <xf numFmtId="2" fontId="1" fillId="11" borderId="42" xfId="0" applyNumberFormat="1" applyFont="1" applyFill="1" applyBorder="1" applyAlignment="1" applyProtection="1">
      <alignment horizontal="left"/>
      <protection locked="0"/>
    </xf>
    <xf numFmtId="0" fontId="2" fillId="0" borderId="38" xfId="0" applyFont="1" applyBorder="1" applyAlignment="1">
      <alignment horizontal="left"/>
    </xf>
    <xf numFmtId="2" fontId="1" fillId="0" borderId="18" xfId="0" applyNumberFormat="1" applyFont="1" applyBorder="1" applyAlignment="1">
      <alignment horizontal="center"/>
    </xf>
    <xf numFmtId="2" fontId="1" fillId="0" borderId="44" xfId="0" applyNumberFormat="1" applyFont="1" applyBorder="1" applyAlignment="1">
      <alignment horizontal="center"/>
    </xf>
    <xf numFmtId="0" fontId="1" fillId="14" borderId="37" xfId="0" applyFont="1" applyFill="1" applyBorder="1"/>
    <xf numFmtId="0" fontId="1" fillId="14" borderId="35" xfId="0" applyFont="1" applyFill="1" applyBorder="1"/>
    <xf numFmtId="0" fontId="1" fillId="14" borderId="36" xfId="0" applyFont="1" applyFill="1" applyBorder="1"/>
    <xf numFmtId="0" fontId="1" fillId="14" borderId="36" xfId="0" applyFont="1" applyFill="1" applyBorder="1" applyProtection="1">
      <protection locked="0"/>
    </xf>
    <xf numFmtId="0" fontId="1" fillId="12" borderId="0" xfId="0" quotePrefix="1" applyFont="1" applyFill="1"/>
    <xf numFmtId="0" fontId="1" fillId="0" borderId="0" xfId="0" applyFont="1" applyAlignment="1">
      <alignment horizontal="right"/>
    </xf>
    <xf numFmtId="2" fontId="1" fillId="0" borderId="45" xfId="0" applyNumberFormat="1" applyFont="1" applyBorder="1" applyAlignment="1" applyProtection="1">
      <alignment horizontal="left"/>
      <protection locked="0"/>
    </xf>
    <xf numFmtId="0" fontId="11" fillId="12" borderId="0" xfId="0" applyFont="1" applyFill="1" applyAlignment="1">
      <alignment horizontal="right"/>
    </xf>
    <xf numFmtId="0" fontId="11" fillId="12" borderId="7" xfId="0" applyFont="1" applyFill="1" applyBorder="1" applyAlignment="1">
      <alignment horizontal="left"/>
    </xf>
    <xf numFmtId="2" fontId="1" fillId="0" borderId="48" xfId="0" applyNumberFormat="1" applyFont="1" applyBorder="1" applyAlignment="1">
      <alignment horizontal="left"/>
    </xf>
    <xf numFmtId="2" fontId="2" fillId="12" borderId="51" xfId="0" applyNumberFormat="1" applyFont="1" applyFill="1" applyBorder="1" applyAlignment="1">
      <alignment horizontal="left"/>
    </xf>
    <xf numFmtId="2" fontId="12" fillId="12" borderId="4" xfId="0" applyNumberFormat="1" applyFont="1" applyFill="1" applyBorder="1"/>
    <xf numFmtId="2" fontId="12" fillId="12" borderId="6" xfId="0" applyNumberFormat="1" applyFont="1" applyFill="1" applyBorder="1"/>
    <xf numFmtId="0" fontId="13" fillId="12" borderId="7" xfId="0" applyFont="1" applyFill="1" applyBorder="1" applyAlignment="1" applyProtection="1">
      <alignment horizontal="left"/>
      <protection hidden="1"/>
    </xf>
    <xf numFmtId="2" fontId="13" fillId="12" borderId="7" xfId="0" applyNumberFormat="1" applyFont="1" applyFill="1" applyBorder="1" applyAlignment="1" applyProtection="1">
      <alignment horizontal="left"/>
      <protection hidden="1"/>
    </xf>
    <xf numFmtId="0" fontId="1" fillId="12" borderId="7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9" fillId="12" borderId="7" xfId="0" applyFont="1" applyFill="1" applyBorder="1" applyAlignment="1">
      <alignment horizontal="right"/>
    </xf>
    <xf numFmtId="0" fontId="12" fillId="12" borderId="0" xfId="0" applyFont="1" applyFill="1"/>
    <xf numFmtId="0" fontId="11" fillId="12" borderId="0" xfId="0" applyFont="1" applyFill="1" applyAlignment="1">
      <alignment horizontal="left"/>
    </xf>
    <xf numFmtId="0" fontId="11" fillId="12" borderId="7" xfId="0" applyFont="1" applyFill="1" applyBorder="1"/>
    <xf numFmtId="0" fontId="12" fillId="12" borderId="7" xfId="0" applyFont="1" applyFill="1" applyBorder="1"/>
    <xf numFmtId="2" fontId="1" fillId="11" borderId="19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4" fillId="0" borderId="0" xfId="0" applyFont="1"/>
    <xf numFmtId="0" fontId="14" fillId="0" borderId="0" xfId="0" applyFont="1" applyAlignment="1">
      <alignment wrapText="1"/>
    </xf>
    <xf numFmtId="14" fontId="14" fillId="0" borderId="0" xfId="0" applyNumberFormat="1" applyFont="1"/>
    <xf numFmtId="2" fontId="1" fillId="16" borderId="19" xfId="0" applyNumberFormat="1" applyFont="1" applyFill="1" applyBorder="1" applyAlignment="1" applyProtection="1">
      <alignment horizontal="left"/>
      <protection locked="0"/>
    </xf>
    <xf numFmtId="2" fontId="1" fillId="16" borderId="42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hidden="1"/>
    </xf>
    <xf numFmtId="0" fontId="1" fillId="0" borderId="16" xfId="0" applyFont="1" applyBorder="1" applyProtection="1">
      <protection locked="0"/>
    </xf>
    <xf numFmtId="0" fontId="1" fillId="12" borderId="0" xfId="0" applyFont="1" applyFill="1" applyAlignment="1">
      <alignment horizontal="right"/>
    </xf>
    <xf numFmtId="0" fontId="9" fillId="12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1" fillId="12" borderId="0" xfId="0" applyFont="1" applyFill="1" applyAlignment="1">
      <alignment horizontal="left"/>
    </xf>
    <xf numFmtId="0" fontId="11" fillId="12" borderId="7" xfId="0" applyFont="1" applyFill="1" applyBorder="1" applyAlignment="1" applyProtection="1">
      <alignment horizontal="left"/>
      <protection hidden="1"/>
    </xf>
    <xf numFmtId="2" fontId="1" fillId="12" borderId="0" xfId="0" applyNumberFormat="1" applyFont="1" applyFill="1" applyAlignment="1">
      <alignment horizontal="left"/>
    </xf>
    <xf numFmtId="2" fontId="9" fillId="12" borderId="0" xfId="0" applyNumberFormat="1" applyFont="1" applyFill="1" applyAlignment="1">
      <alignment horizontal="left"/>
    </xf>
    <xf numFmtId="2" fontId="1" fillId="12" borderId="19" xfId="0" applyNumberFormat="1" applyFont="1" applyFill="1" applyBorder="1" applyAlignment="1" applyProtection="1">
      <alignment horizontal="left"/>
      <protection locked="0"/>
    </xf>
    <xf numFmtId="2" fontId="1" fillId="12" borderId="1" xfId="0" applyNumberFormat="1" applyFont="1" applyFill="1" applyBorder="1" applyAlignment="1" applyProtection="1">
      <alignment horizontal="left"/>
      <protection locked="0"/>
    </xf>
    <xf numFmtId="2" fontId="1" fillId="12" borderId="42" xfId="0" applyNumberFormat="1" applyFont="1" applyFill="1" applyBorder="1" applyAlignment="1" applyProtection="1">
      <alignment horizontal="left"/>
      <protection locked="0"/>
    </xf>
    <xf numFmtId="0" fontId="1" fillId="12" borderId="1" xfId="0" applyFont="1" applyFill="1" applyBorder="1" applyAlignment="1" applyProtection="1">
      <alignment horizontal="left"/>
      <protection locked="0"/>
    </xf>
    <xf numFmtId="2" fontId="1" fillId="0" borderId="19" xfId="0" applyNumberFormat="1" applyFont="1" applyBorder="1" applyAlignment="1" applyProtection="1">
      <alignment horizontal="left"/>
      <protection locked="0"/>
    </xf>
    <xf numFmtId="2" fontId="1" fillId="12" borderId="18" xfId="0" applyNumberFormat="1" applyFont="1" applyFill="1" applyBorder="1" applyAlignment="1">
      <alignment horizontal="left"/>
    </xf>
    <xf numFmtId="2" fontId="1" fillId="12" borderId="20" xfId="0" applyNumberFormat="1" applyFont="1" applyFill="1" applyBorder="1" applyAlignment="1" applyProtection="1">
      <alignment horizontal="left"/>
      <protection locked="0"/>
    </xf>
    <xf numFmtId="2" fontId="1" fillId="17" borderId="22" xfId="0" applyNumberFormat="1" applyFont="1" applyFill="1" applyBorder="1" applyAlignment="1" applyProtection="1">
      <alignment horizontal="left"/>
      <protection locked="0"/>
    </xf>
    <xf numFmtId="2" fontId="1" fillId="17" borderId="43" xfId="0" applyNumberFormat="1" applyFont="1" applyFill="1" applyBorder="1" applyAlignment="1" applyProtection="1">
      <alignment horizontal="left"/>
      <protection locked="0"/>
    </xf>
    <xf numFmtId="2" fontId="1" fillId="11" borderId="18" xfId="0" applyNumberFormat="1" applyFont="1" applyFill="1" applyBorder="1" applyAlignment="1" applyProtection="1">
      <alignment horizontal="left"/>
      <protection locked="0"/>
    </xf>
    <xf numFmtId="0" fontId="13" fillId="12" borderId="7" xfId="0" applyFont="1" applyFill="1" applyBorder="1" applyProtection="1">
      <protection hidden="1"/>
    </xf>
    <xf numFmtId="0" fontId="15" fillId="0" borderId="0" xfId="0" applyFont="1"/>
    <xf numFmtId="0" fontId="16" fillId="12" borderId="0" xfId="0" applyFont="1" applyFill="1"/>
    <xf numFmtId="0" fontId="15" fillId="12" borderId="0" xfId="0" applyFont="1" applyFill="1"/>
    <xf numFmtId="0" fontId="17" fillId="0" borderId="0" xfId="0" applyFont="1"/>
    <xf numFmtId="0" fontId="15" fillId="12" borderId="7" xfId="0" applyFont="1" applyFill="1" applyBorder="1"/>
    <xf numFmtId="0" fontId="16" fillId="12" borderId="0" xfId="0" applyFont="1" applyFill="1" applyAlignment="1">
      <alignment horizontal="right"/>
    </xf>
    <xf numFmtId="0" fontId="16" fillId="12" borderId="7" xfId="0" applyFont="1" applyFill="1" applyBorder="1"/>
    <xf numFmtId="2" fontId="11" fillId="0" borderId="6" xfId="0" applyNumberFormat="1" applyFont="1" applyBorder="1"/>
    <xf numFmtId="0" fontId="11" fillId="0" borderId="7" xfId="0" applyFont="1" applyBorder="1"/>
    <xf numFmtId="0" fontId="11" fillId="0" borderId="7" xfId="0" applyFont="1" applyBorder="1" applyAlignment="1">
      <alignment horizontal="left"/>
    </xf>
    <xf numFmtId="2" fontId="1" fillId="0" borderId="18" xfId="0" applyNumberFormat="1" applyFont="1" applyBorder="1" applyAlignment="1" applyProtection="1">
      <alignment horizontal="left"/>
      <protection locked="0"/>
    </xf>
    <xf numFmtId="2" fontId="1" fillId="0" borderId="20" xfId="0" applyNumberFormat="1" applyFont="1" applyBorder="1" applyAlignment="1" applyProtection="1">
      <alignment horizontal="left"/>
      <protection locked="0"/>
    </xf>
    <xf numFmtId="2" fontId="1" fillId="16" borderId="1" xfId="0" applyNumberFormat="1" applyFont="1" applyFill="1" applyBorder="1" applyAlignment="1" applyProtection="1">
      <alignment horizontal="left"/>
      <protection locked="0"/>
    </xf>
    <xf numFmtId="2" fontId="1" fillId="0" borderId="22" xfId="0" applyNumberFormat="1" applyFont="1" applyBorder="1" applyAlignment="1" applyProtection="1">
      <alignment horizontal="left"/>
      <protection locked="0"/>
    </xf>
    <xf numFmtId="2" fontId="1" fillId="0" borderId="47" xfId="0" applyNumberFormat="1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2" fontId="2" fillId="12" borderId="49" xfId="0" quotePrefix="1" applyNumberFormat="1" applyFont="1" applyFill="1" applyBorder="1" applyAlignment="1">
      <alignment horizontal="left"/>
    </xf>
    <xf numFmtId="2" fontId="2" fillId="12" borderId="50" xfId="0" quotePrefix="1" applyNumberFormat="1" applyFont="1" applyFill="1" applyBorder="1" applyAlignment="1">
      <alignment horizontal="left"/>
    </xf>
    <xf numFmtId="2" fontId="3" fillId="0" borderId="23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1" fillId="12" borderId="14" xfId="0" applyFont="1" applyFill="1" applyBorder="1" applyAlignment="1">
      <alignment horizontal="left"/>
    </xf>
    <xf numFmtId="0" fontId="1" fillId="12" borderId="0" xfId="0" applyFont="1" applyFill="1" applyAlignment="1">
      <alignment horizontal="left"/>
    </xf>
    <xf numFmtId="0" fontId="1" fillId="12" borderId="16" xfId="0" applyFont="1" applyFill="1" applyBorder="1" applyAlignment="1">
      <alignment horizontal="left"/>
    </xf>
    <xf numFmtId="0" fontId="1" fillId="12" borderId="17" xfId="0" applyFont="1" applyFill="1" applyBorder="1" applyAlignment="1">
      <alignment horizontal="left"/>
    </xf>
    <xf numFmtId="2" fontId="1" fillId="0" borderId="11" xfId="0" applyNumberFormat="1" applyFont="1" applyBorder="1" applyAlignment="1" applyProtection="1">
      <alignment horizontal="left"/>
      <protection locked="0"/>
    </xf>
    <xf numFmtId="2" fontId="1" fillId="0" borderId="19" xfId="0" applyNumberFormat="1" applyFont="1" applyBorder="1" applyAlignment="1" applyProtection="1">
      <alignment horizontal="left"/>
      <protection locked="0"/>
    </xf>
    <xf numFmtId="2" fontId="1" fillId="12" borderId="0" xfId="0" applyNumberFormat="1" applyFont="1" applyFill="1" applyAlignment="1">
      <alignment horizontal="left"/>
    </xf>
    <xf numFmtId="2" fontId="9" fillId="12" borderId="0" xfId="0" applyNumberFormat="1" applyFont="1" applyFill="1" applyAlignment="1">
      <alignment horizontal="left"/>
    </xf>
    <xf numFmtId="2" fontId="1" fillId="0" borderId="22" xfId="0" applyNumberFormat="1" applyFont="1" applyBorder="1" applyAlignment="1">
      <alignment horizontal="center"/>
    </xf>
    <xf numFmtId="0" fontId="5" fillId="15" borderId="13" xfId="0" applyFont="1" applyFill="1" applyBorder="1" applyAlignment="1">
      <alignment horizontal="left"/>
    </xf>
    <xf numFmtId="0" fontId="5" fillId="15" borderId="9" xfId="0" applyFont="1" applyFill="1" applyBorder="1" applyAlignment="1">
      <alignment horizontal="left"/>
    </xf>
    <xf numFmtId="2" fontId="4" fillId="15" borderId="13" xfId="0" applyNumberFormat="1" applyFont="1" applyFill="1" applyBorder="1" applyAlignment="1">
      <alignment horizontal="left"/>
    </xf>
    <xf numFmtId="0" fontId="1" fillId="12" borderId="0" xfId="0" applyFont="1" applyFill="1" applyAlignment="1">
      <alignment horizontal="right"/>
    </xf>
    <xf numFmtId="0" fontId="1" fillId="12" borderId="15" xfId="0" applyFont="1" applyFill="1" applyBorder="1" applyAlignment="1">
      <alignment horizontal="right"/>
    </xf>
    <xf numFmtId="0" fontId="2" fillId="8" borderId="2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3" fillId="12" borderId="10" xfId="0" applyFont="1" applyFill="1" applyBorder="1" applyAlignment="1">
      <alignment horizontal="left"/>
    </xf>
    <xf numFmtId="0" fontId="11" fillId="12" borderId="7" xfId="0" applyFont="1" applyFill="1" applyBorder="1" applyAlignment="1" applyProtection="1">
      <alignment horizontal="left"/>
      <protection hidden="1"/>
    </xf>
    <xf numFmtId="0" fontId="11" fillId="12" borderId="0" xfId="0" applyFont="1" applyFill="1" applyAlignment="1" applyProtection="1">
      <alignment horizontal="left"/>
      <protection hidden="1"/>
    </xf>
    <xf numFmtId="0" fontId="1" fillId="0" borderId="10" xfId="0" applyFont="1" applyBorder="1" applyAlignment="1">
      <alignment horizontal="right"/>
    </xf>
    <xf numFmtId="14" fontId="1" fillId="13" borderId="10" xfId="0" applyNumberFormat="1" applyFont="1" applyFill="1" applyBorder="1" applyAlignment="1" applyProtection="1">
      <alignment horizontal="left"/>
      <protection locked="0"/>
    </xf>
    <xf numFmtId="0" fontId="1" fillId="12" borderId="10" xfId="0" applyFont="1" applyFill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3" fillId="12" borderId="0" xfId="0" applyFont="1" applyFill="1" applyAlignment="1" applyProtection="1">
      <alignment horizontal="left"/>
      <protection locked="0"/>
    </xf>
    <xf numFmtId="0" fontId="2" fillId="13" borderId="12" xfId="0" applyFont="1" applyFill="1" applyBorder="1" applyAlignment="1" applyProtection="1">
      <alignment horizontal="left"/>
      <protection locked="0"/>
    </xf>
    <xf numFmtId="0" fontId="2" fillId="13" borderId="13" xfId="0" applyFont="1" applyFill="1" applyBorder="1" applyAlignment="1" applyProtection="1">
      <alignment horizontal="left"/>
      <protection locked="0"/>
    </xf>
    <xf numFmtId="0" fontId="2" fillId="13" borderId="9" xfId="0" applyFont="1" applyFill="1" applyBorder="1" applyAlignment="1" applyProtection="1">
      <alignment horizontal="left"/>
      <protection locked="0"/>
    </xf>
    <xf numFmtId="0" fontId="1" fillId="12" borderId="14" xfId="0" applyFont="1" applyFill="1" applyBorder="1" applyAlignment="1" applyProtection="1">
      <alignment horizontal="center"/>
      <protection locked="0"/>
    </xf>
    <xf numFmtId="0" fontId="1" fillId="12" borderId="0" xfId="0" applyFont="1" applyFill="1" applyAlignment="1" applyProtection="1">
      <alignment horizontal="center"/>
      <protection locked="0"/>
    </xf>
    <xf numFmtId="0" fontId="1" fillId="12" borderId="15" xfId="0" applyFont="1" applyFill="1" applyBorder="1" applyAlignment="1" applyProtection="1">
      <alignment horizontal="center"/>
      <protection locked="0"/>
    </xf>
    <xf numFmtId="0" fontId="1" fillId="10" borderId="11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2" fontId="2" fillId="13" borderId="21" xfId="0" applyNumberFormat="1" applyFont="1" applyFill="1" applyBorder="1" applyAlignment="1" applyProtection="1">
      <alignment horizontal="center"/>
      <protection locked="0"/>
    </xf>
    <xf numFmtId="2" fontId="2" fillId="13" borderId="11" xfId="0" applyNumberFormat="1" applyFont="1" applyFill="1" applyBorder="1" applyAlignment="1" applyProtection="1">
      <alignment horizontal="center"/>
      <protection locked="0"/>
    </xf>
    <xf numFmtId="2" fontId="2" fillId="13" borderId="19" xfId="0" applyNumberFormat="1" applyFont="1" applyFill="1" applyBorder="1" applyAlignment="1" applyProtection="1">
      <alignment horizontal="center"/>
      <protection locked="0"/>
    </xf>
    <xf numFmtId="0" fontId="5" fillId="0" borderId="2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" fillId="12" borderId="17" xfId="0" applyFont="1" applyFill="1" applyBorder="1" applyAlignment="1">
      <alignment horizontal="right"/>
    </xf>
    <xf numFmtId="0" fontId="1" fillId="12" borderId="18" xfId="0" applyFont="1" applyFill="1" applyBorder="1" applyAlignment="1">
      <alignment horizontal="right"/>
    </xf>
    <xf numFmtId="0" fontId="1" fillId="12" borderId="15" xfId="0" applyFont="1" applyFill="1" applyBorder="1" applyAlignment="1">
      <alignment horizontal="left"/>
    </xf>
    <xf numFmtId="0" fontId="1" fillId="12" borderId="26" xfId="0" applyFont="1" applyFill="1" applyBorder="1" applyAlignment="1">
      <alignment horizontal="left"/>
    </xf>
    <xf numFmtId="0" fontId="1" fillId="12" borderId="27" xfId="0" applyFont="1" applyFill="1" applyBorder="1" applyAlignment="1">
      <alignment horizontal="left"/>
    </xf>
    <xf numFmtId="0" fontId="1" fillId="12" borderId="28" xfId="0" applyFont="1" applyFill="1" applyBorder="1" applyAlignment="1">
      <alignment horizontal="left"/>
    </xf>
    <xf numFmtId="2" fontId="1" fillId="0" borderId="39" xfId="0" applyNumberFormat="1" applyFont="1" applyBorder="1" applyAlignment="1" applyProtection="1">
      <alignment horizontal="left"/>
      <protection locked="0"/>
    </xf>
    <xf numFmtId="2" fontId="1" fillId="0" borderId="34" xfId="0" applyNumberFormat="1" applyFont="1" applyBorder="1" applyAlignment="1" applyProtection="1">
      <alignment horizontal="left"/>
      <protection locked="0"/>
    </xf>
    <xf numFmtId="0" fontId="9" fillId="12" borderId="0" xfId="0" applyFont="1" applyFill="1" applyAlignment="1">
      <alignment horizontal="right"/>
    </xf>
    <xf numFmtId="0" fontId="9" fillId="12" borderId="1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0" xfId="0" applyFont="1" applyBorder="1" applyAlignment="1">
      <alignment horizontal="right"/>
    </xf>
    <xf numFmtId="14" fontId="9" fillId="13" borderId="10" xfId="0" applyNumberFormat="1" applyFont="1" applyFill="1" applyBorder="1" applyAlignment="1" applyProtection="1">
      <alignment horizontal="left"/>
      <protection locked="0"/>
    </xf>
    <xf numFmtId="14" fontId="9" fillId="13" borderId="0" xfId="0" applyNumberFormat="1" applyFont="1" applyFill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74F88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1</xdr:row>
      <xdr:rowOff>123824</xdr:rowOff>
    </xdr:from>
    <xdr:to>
      <xdr:col>33</xdr:col>
      <xdr:colOff>228600</xdr:colOff>
      <xdr:row>25</xdr:row>
      <xdr:rowOff>133350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96425" y="190499"/>
          <a:ext cx="3352800" cy="3552826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000" b="1">
              <a:latin typeface="Arial" pitchFamily="34" charset="0"/>
              <a:cs typeface="Arial" pitchFamily="34" charset="0"/>
            </a:rPr>
            <a:t>Richtlijnen</a:t>
          </a:r>
          <a:r>
            <a:rPr lang="nl-NL" sz="1000" b="1" baseline="0">
              <a:latin typeface="Arial" pitchFamily="34" charset="0"/>
              <a:cs typeface="Arial" pitchFamily="34" charset="0"/>
            </a:rPr>
            <a:t> rooster planning:</a:t>
          </a: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Alle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nl-NL" sz="1000" baseline="0">
              <a:solidFill>
                <a:schemeClr val="bg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    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 gekleurde velden zijn in te vullen. Bij de velden staan opmerkingen wat er moet worden ingevuld.</a:t>
          </a:r>
        </a:p>
        <a:p>
          <a:endParaRPr lang="nl-NL" sz="200" baseline="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Excel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berekent exact het netto uren normjaartaak uit. In de               velden staat het resultaat.</a:t>
          </a:r>
        </a:p>
        <a:p>
          <a:endParaRPr lang="nl-NL" sz="2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In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geval van mutaties vul je ingangsdatum van de mutatie in en de einddatum van de mutatie in.</a:t>
          </a:r>
        </a:p>
        <a:p>
          <a:endParaRPr lang="nl-NL" sz="2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Leidinggevende en medewerker zijn beide verantwoordelijk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voor goede verdeling van de werkuren in het rooster en er geen onnodige opbouw van teveel gewerkte uren ontstaat.</a:t>
          </a:r>
          <a:endParaRPr lang="nl-NL" sz="10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nl-NL" sz="200" baseline="0">
            <a:latin typeface="Arial" pitchFamily="34" charset="0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Uren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van vorige rooster planning (transport uren) kunnen onderaan in het formulier worden ingevuld.</a:t>
          </a:r>
        </a:p>
        <a:p>
          <a:endParaRPr lang="nl-NL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Uren besteed aan</a:t>
          </a:r>
          <a:r>
            <a:rPr lang="nl-NL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scholing en duurzame inzetbaarheid kunnen per week worden ingevuld. Het totaal daarvan mag niet meer zijn dan 83 respectievelijk 40 uur (op basis van 100% wtf). Als je wel meer uren invult, wordt het meerdere niet meegeteld in het totaal. </a:t>
          </a: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Afwijkende afspraken kunnen in overleg met leidinggevende worden gemaakt.</a:t>
          </a:r>
          <a:endParaRPr lang="nl-NL" sz="1000">
            <a:effectLst/>
          </a:endParaRPr>
        </a:p>
        <a:p>
          <a:endParaRPr lang="nl-NL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nl-NL" sz="1000" baseline="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nl-NL" sz="2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24</xdr:col>
      <xdr:colOff>114300</xdr:colOff>
      <xdr:row>6</xdr:row>
      <xdr:rowOff>57150</xdr:rowOff>
    </xdr:from>
    <xdr:to>
      <xdr:col>25</xdr:col>
      <xdr:colOff>228600</xdr:colOff>
      <xdr:row>7</xdr:row>
      <xdr:rowOff>47625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9F83ED3D-511B-594D-2638-14F0DAEF8B63}"/>
            </a:ext>
          </a:extLst>
        </xdr:cNvPr>
        <xdr:cNvSpPr txBox="1"/>
      </xdr:nvSpPr>
      <xdr:spPr>
        <a:xfrm>
          <a:off x="9906000" y="1000125"/>
          <a:ext cx="428625" cy="152400"/>
        </a:xfrm>
        <a:prstGeom prst="rect">
          <a:avLst/>
        </a:prstGeom>
        <a:solidFill>
          <a:srgbClr val="74F88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  <xdr:twoCellAnchor>
    <xdr:from>
      <xdr:col>24</xdr:col>
      <xdr:colOff>38101</xdr:colOff>
      <xdr:row>2</xdr:row>
      <xdr:rowOff>123825</xdr:rowOff>
    </xdr:from>
    <xdr:to>
      <xdr:col>25</xdr:col>
      <xdr:colOff>9526</xdr:colOff>
      <xdr:row>3</xdr:row>
      <xdr:rowOff>85725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2184E233-66BA-2438-6CEF-9EBC59802E63}"/>
            </a:ext>
          </a:extLst>
        </xdr:cNvPr>
        <xdr:cNvSpPr txBox="1"/>
      </xdr:nvSpPr>
      <xdr:spPr>
        <a:xfrm>
          <a:off x="9829801" y="400050"/>
          <a:ext cx="285750" cy="1238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53"/>
  <sheetViews>
    <sheetView showGridLines="0" tabSelected="1" zoomScaleNormal="100" zoomScaleSheetLayoutView="100" workbookViewId="0">
      <selection activeCell="G22" sqref="G22:T22"/>
    </sheetView>
  </sheetViews>
  <sheetFormatPr defaultColWidth="9.140625" defaultRowHeight="12.75" x14ac:dyDescent="0.2"/>
  <cols>
    <col min="1" max="1" width="9.140625" style="63"/>
    <col min="2" max="2" width="1" style="39" customWidth="1"/>
    <col min="3" max="3" width="17.28515625" style="39" customWidth="1"/>
    <col min="4" max="4" width="4.42578125" style="39" customWidth="1"/>
    <col min="5" max="5" width="6.85546875" style="39" customWidth="1"/>
    <col min="6" max="9" width="6.28515625" style="39" customWidth="1"/>
    <col min="10" max="10" width="5.5703125" style="39" customWidth="1"/>
    <col min="11" max="11" width="3.42578125" style="39" customWidth="1"/>
    <col min="12" max="12" width="10.28515625" style="39" customWidth="1"/>
    <col min="13" max="13" width="5.85546875" style="39" customWidth="1"/>
    <col min="14" max="14" width="7.5703125" style="39" customWidth="1"/>
    <col min="15" max="15" width="2" style="39" customWidth="1"/>
    <col min="16" max="16" width="9.28515625" style="39" customWidth="1"/>
    <col min="17" max="17" width="7.7109375" style="39" customWidth="1"/>
    <col min="18" max="18" width="8.5703125" style="39" customWidth="1"/>
    <col min="19" max="19" width="6.5703125" style="39" customWidth="1"/>
    <col min="20" max="20" width="1.85546875" style="39" customWidth="1"/>
    <col min="21" max="21" width="1" style="39" customWidth="1"/>
    <col min="22" max="22" width="4.140625" style="63" customWidth="1"/>
    <col min="23" max="23" width="4.42578125" style="63" customWidth="1"/>
    <col min="24" max="46" width="4.7109375" style="63" customWidth="1"/>
    <col min="47" max="58" width="9.140625" style="63"/>
    <col min="59" max="16384" width="9.140625" style="39"/>
  </cols>
  <sheetData>
    <row r="1" spans="1:46" ht="5.25" customHeight="1" thickBot="1" x14ac:dyDescent="0.25">
      <c r="A1" s="88"/>
      <c r="V1" s="90"/>
    </row>
    <row r="2" spans="1:46" ht="16.5" thickBot="1" x14ac:dyDescent="0.3">
      <c r="A2" s="88"/>
      <c r="B2" s="13"/>
      <c r="C2" s="176"/>
      <c r="D2" s="177"/>
      <c r="E2" s="182" t="s">
        <v>68</v>
      </c>
      <c r="F2" s="182"/>
      <c r="G2" s="182"/>
      <c r="H2" s="182"/>
      <c r="I2" s="8"/>
      <c r="J2" s="188" t="s">
        <v>0</v>
      </c>
      <c r="K2" s="188"/>
      <c r="L2" s="188"/>
      <c r="M2" s="188"/>
      <c r="N2" s="188"/>
      <c r="O2" s="72"/>
      <c r="P2" s="190"/>
      <c r="Q2" s="191"/>
      <c r="R2" s="191"/>
      <c r="S2" s="192"/>
      <c r="T2" s="1"/>
      <c r="U2" s="13"/>
      <c r="V2" s="91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</row>
    <row r="3" spans="1:46" x14ac:dyDescent="0.2">
      <c r="A3" s="88"/>
      <c r="B3" s="13"/>
      <c r="C3" s="178"/>
      <c r="D3" s="179"/>
      <c r="E3" s="184" t="s">
        <v>1</v>
      </c>
      <c r="F3" s="184"/>
      <c r="G3" s="184"/>
      <c r="H3" s="184"/>
      <c r="I3" s="117">
        <f>NETWORKDAYS(I6,DATE(YEAR(I6)+1,MONTH(I6),DAY(I6)-1))</f>
        <v>261</v>
      </c>
      <c r="J3" s="189"/>
      <c r="K3" s="189"/>
      <c r="L3" s="189"/>
      <c r="M3" s="189"/>
      <c r="N3" s="189"/>
      <c r="O3" s="189"/>
      <c r="P3" s="189"/>
      <c r="Q3" s="189"/>
      <c r="R3" s="189"/>
      <c r="S3" s="142"/>
      <c r="T3" s="32"/>
      <c r="U3" s="13"/>
      <c r="V3" s="91"/>
      <c r="W3" s="75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</row>
    <row r="4" spans="1:46" ht="13.5" thickBot="1" x14ac:dyDescent="0.25">
      <c r="A4" s="88"/>
      <c r="B4" s="13"/>
      <c r="C4" s="180"/>
      <c r="D4" s="181"/>
      <c r="E4" s="183" t="s">
        <v>2</v>
      </c>
      <c r="F4" s="183"/>
      <c r="G4" s="183"/>
      <c r="H4" s="183"/>
      <c r="I4" s="101">
        <v>1659</v>
      </c>
      <c r="J4" s="136"/>
      <c r="K4" s="136"/>
      <c r="L4" s="183" t="s">
        <v>3</v>
      </c>
      <c r="M4" s="183"/>
      <c r="N4" s="183"/>
      <c r="O4" s="123"/>
      <c r="P4" s="102">
        <f>SUM(I4/I3)</f>
        <v>6.3563218390804597</v>
      </c>
      <c r="Q4" s="108"/>
      <c r="R4" s="108"/>
      <c r="S4" s="141"/>
      <c r="T4" s="40"/>
      <c r="U4" s="13"/>
      <c r="V4" s="91"/>
      <c r="W4" s="75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</row>
    <row r="5" spans="1:46" ht="13.5" thickBot="1" x14ac:dyDescent="0.25">
      <c r="A5" s="88"/>
      <c r="B5" s="13"/>
      <c r="C5" s="13"/>
      <c r="D5" s="13"/>
      <c r="E5" s="122"/>
      <c r="F5" s="122"/>
      <c r="G5" s="122"/>
      <c r="H5" s="13"/>
      <c r="I5" s="14"/>
      <c r="J5" s="14"/>
      <c r="K5" s="14"/>
      <c r="L5" s="14"/>
      <c r="M5" s="14"/>
      <c r="N5" s="14"/>
      <c r="O5" s="14"/>
      <c r="P5" s="13"/>
      <c r="Q5" s="19"/>
      <c r="R5" s="20"/>
      <c r="S5" s="20"/>
      <c r="T5" s="13"/>
      <c r="U5" s="13"/>
      <c r="V5" s="91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</row>
    <row r="6" spans="1:46" x14ac:dyDescent="0.2">
      <c r="A6" s="88"/>
      <c r="B6" s="13"/>
      <c r="C6" s="41" t="s">
        <v>4</v>
      </c>
      <c r="D6" s="10" t="s">
        <v>5</v>
      </c>
      <c r="E6" s="59">
        <v>1</v>
      </c>
      <c r="F6" s="10"/>
      <c r="G6" s="187" t="s">
        <v>6</v>
      </c>
      <c r="H6" s="187"/>
      <c r="I6" s="186">
        <v>45870</v>
      </c>
      <c r="J6" s="186"/>
      <c r="K6" s="185" t="s">
        <v>7</v>
      </c>
      <c r="L6" s="185"/>
      <c r="M6" s="186">
        <v>46234</v>
      </c>
      <c r="N6" s="186"/>
      <c r="O6" s="79"/>
      <c r="P6" s="187" t="s">
        <v>8</v>
      </c>
      <c r="Q6" s="187"/>
      <c r="R6" s="11">
        <f>NETWORKDAYS(I6,M6)</f>
        <v>261</v>
      </c>
      <c r="S6" s="11"/>
      <c r="T6" s="42"/>
      <c r="U6" s="13"/>
      <c r="V6" s="91"/>
      <c r="W6" s="75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</row>
    <row r="7" spans="1:46" x14ac:dyDescent="0.2">
      <c r="A7" s="88"/>
      <c r="B7" s="13"/>
      <c r="C7" s="12" t="s">
        <v>9</v>
      </c>
      <c r="D7" s="60">
        <v>0</v>
      </c>
      <c r="E7" s="13"/>
      <c r="F7" s="13"/>
      <c r="G7" s="171" t="s">
        <v>10</v>
      </c>
      <c r="H7" s="171"/>
      <c r="I7" s="165">
        <f>D7*C8*R6</f>
        <v>0</v>
      </c>
      <c r="J7" s="165"/>
      <c r="K7" s="171"/>
      <c r="L7" s="171"/>
      <c r="M7" s="165"/>
      <c r="N7" s="165"/>
      <c r="O7" s="124"/>
      <c r="P7" s="119"/>
      <c r="Q7" s="119" t="s">
        <v>11</v>
      </c>
      <c r="R7" s="124">
        <f>P4*R6*E6</f>
        <v>1659</v>
      </c>
      <c r="S7" s="15"/>
      <c r="T7" s="32"/>
      <c r="U7" s="13"/>
      <c r="V7" s="91"/>
      <c r="W7" s="7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</row>
    <row r="8" spans="1:46" ht="13.5" thickBot="1" x14ac:dyDescent="0.25">
      <c r="A8" s="88"/>
      <c r="B8" s="13"/>
      <c r="C8" s="144">
        <f>E6/I3</f>
        <v>3.8314176245210726E-3</v>
      </c>
      <c r="D8" s="145"/>
      <c r="E8" s="146"/>
      <c r="F8" s="146"/>
      <c r="G8" s="146"/>
      <c r="H8" s="145"/>
      <c r="I8" s="146">
        <f>J$80*C8*R6</f>
        <v>82.999999999999986</v>
      </c>
      <c r="J8" s="146">
        <f>L$80*C8*R6</f>
        <v>40</v>
      </c>
      <c r="K8" s="141"/>
      <c r="L8" s="143"/>
      <c r="M8" s="141"/>
      <c r="N8" s="143"/>
      <c r="O8" s="17"/>
      <c r="P8" s="103"/>
      <c r="Q8" s="104" t="s">
        <v>12</v>
      </c>
      <c r="R8" s="65">
        <f>R7-I7</f>
        <v>1659</v>
      </c>
      <c r="S8" s="18"/>
      <c r="T8" s="40"/>
      <c r="U8" s="13"/>
      <c r="V8" s="91"/>
      <c r="W8" s="75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</row>
    <row r="9" spans="1:46" ht="6.95" customHeight="1" thickBot="1" x14ac:dyDescent="0.25">
      <c r="A9" s="88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3"/>
      <c r="N9" s="14"/>
      <c r="O9" s="14"/>
      <c r="P9" s="119"/>
      <c r="Q9" s="119"/>
      <c r="R9" s="15"/>
      <c r="S9" s="15"/>
      <c r="T9" s="13"/>
      <c r="U9" s="13"/>
      <c r="V9" s="91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</row>
    <row r="10" spans="1:46" x14ac:dyDescent="0.2">
      <c r="A10" s="88"/>
      <c r="B10" s="13"/>
      <c r="C10" s="21" t="s">
        <v>13</v>
      </c>
      <c r="D10" s="25" t="s">
        <v>5</v>
      </c>
      <c r="E10" s="61"/>
      <c r="F10" s="214" t="s">
        <v>14</v>
      </c>
      <c r="G10" s="214"/>
      <c r="H10" s="214"/>
      <c r="I10" s="215"/>
      <c r="J10" s="215"/>
      <c r="K10" s="214" t="s">
        <v>7</v>
      </c>
      <c r="L10" s="214"/>
      <c r="M10" s="215"/>
      <c r="N10" s="215"/>
      <c r="O10" s="77"/>
      <c r="P10" s="212" t="s">
        <v>15</v>
      </c>
      <c r="Q10" s="212"/>
      <c r="R10" s="26">
        <f>NETWORKDAYS(I10,M10)</f>
        <v>0</v>
      </c>
      <c r="S10" s="11"/>
      <c r="T10" s="42"/>
      <c r="U10" s="13"/>
      <c r="V10" s="91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</row>
    <row r="11" spans="1:46" x14ac:dyDescent="0.2">
      <c r="A11" s="88"/>
      <c r="B11" s="13"/>
      <c r="C11" s="22" t="s">
        <v>9</v>
      </c>
      <c r="D11" s="76" t="str">
        <f>IF(E10&gt;0,D$7,"")</f>
        <v/>
      </c>
      <c r="E11" s="4"/>
      <c r="F11" s="211" t="s">
        <v>16</v>
      </c>
      <c r="G11" s="211"/>
      <c r="H11" s="211"/>
      <c r="I11" s="166">
        <f>IF(E10&gt;0,D11*C12*R10,0)</f>
        <v>0</v>
      </c>
      <c r="J11" s="166"/>
      <c r="K11" s="213"/>
      <c r="L11" s="213"/>
      <c r="M11" s="166"/>
      <c r="N11" s="166"/>
      <c r="O11" s="125"/>
      <c r="P11" s="120"/>
      <c r="Q11" s="120" t="s">
        <v>11</v>
      </c>
      <c r="R11" s="125">
        <f>P4*R10*E10</f>
        <v>0</v>
      </c>
      <c r="S11" s="15"/>
      <c r="T11" s="32"/>
      <c r="U11" s="13"/>
      <c r="V11" s="91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</row>
    <row r="12" spans="1:46" x14ac:dyDescent="0.2">
      <c r="A12" s="88"/>
      <c r="B12" s="13"/>
      <c r="C12" s="99">
        <f>IF(E10&gt;0,E10/I3,0)</f>
        <v>0</v>
      </c>
      <c r="D12" s="106"/>
      <c r="E12" s="106"/>
      <c r="F12" s="106"/>
      <c r="G12" s="106"/>
      <c r="H12" s="106"/>
      <c r="I12" s="107">
        <f>J$80*C12*R10</f>
        <v>0</v>
      </c>
      <c r="J12" s="107">
        <f>L$80*C12*R10</f>
        <v>0</v>
      </c>
      <c r="K12" s="23"/>
      <c r="L12" s="27"/>
      <c r="M12" s="23"/>
      <c r="N12" s="27"/>
      <c r="O12" s="27"/>
      <c r="P12" s="120"/>
      <c r="Q12" s="120" t="s">
        <v>12</v>
      </c>
      <c r="R12" s="66">
        <f>R11-I11</f>
        <v>0</v>
      </c>
      <c r="S12" s="15"/>
      <c r="T12" s="32"/>
      <c r="U12" s="13"/>
      <c r="V12" s="91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</row>
    <row r="13" spans="1:46" ht="6.95" customHeight="1" x14ac:dyDescent="0.2">
      <c r="A13" s="88"/>
      <c r="B13" s="13"/>
      <c r="C13" s="22"/>
      <c r="D13" s="23"/>
      <c r="E13" s="23"/>
      <c r="F13" s="23"/>
      <c r="G13" s="23"/>
      <c r="H13" s="23"/>
      <c r="I13" s="23"/>
      <c r="J13" s="23"/>
      <c r="K13" s="27"/>
      <c r="L13" s="27"/>
      <c r="M13" s="27"/>
      <c r="N13" s="27"/>
      <c r="O13" s="27"/>
      <c r="P13" s="120"/>
      <c r="Q13" s="120"/>
      <c r="R13" s="24"/>
      <c r="S13" s="15"/>
      <c r="T13" s="32"/>
      <c r="U13" s="13"/>
      <c r="V13" s="91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</row>
    <row r="14" spans="1:46" x14ac:dyDescent="0.2">
      <c r="A14" s="88"/>
      <c r="B14" s="13"/>
      <c r="C14" s="22" t="s">
        <v>17</v>
      </c>
      <c r="D14" s="4" t="s">
        <v>5</v>
      </c>
      <c r="E14" s="62"/>
      <c r="F14" s="211" t="s">
        <v>14</v>
      </c>
      <c r="G14" s="211"/>
      <c r="H14" s="211"/>
      <c r="I14" s="216"/>
      <c r="J14" s="216"/>
      <c r="K14" s="213" t="s">
        <v>7</v>
      </c>
      <c r="L14" s="213"/>
      <c r="M14" s="216"/>
      <c r="N14" s="216"/>
      <c r="O14" s="78"/>
      <c r="P14" s="211" t="s">
        <v>8</v>
      </c>
      <c r="Q14" s="211"/>
      <c r="R14" s="24">
        <f>NETWORKDAYS(I14,M14)</f>
        <v>0</v>
      </c>
      <c r="S14" s="15"/>
      <c r="T14" s="32"/>
      <c r="U14" s="13"/>
      <c r="V14" s="91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</row>
    <row r="15" spans="1:46" x14ac:dyDescent="0.2">
      <c r="A15" s="88"/>
      <c r="B15" s="13"/>
      <c r="C15" s="22" t="s">
        <v>9</v>
      </c>
      <c r="D15" s="76" t="str">
        <f>IF(E14&gt;0,D$7,"")</f>
        <v/>
      </c>
      <c r="E15" s="23"/>
      <c r="F15" s="213" t="s">
        <v>16</v>
      </c>
      <c r="G15" s="213"/>
      <c r="H15" s="213"/>
      <c r="I15" s="166">
        <f>IF(E14&gt;0,D15*C16*R14,0)</f>
        <v>0</v>
      </c>
      <c r="J15" s="166"/>
      <c r="K15" s="213"/>
      <c r="L15" s="213"/>
      <c r="M15" s="166"/>
      <c r="N15" s="166"/>
      <c r="O15" s="125"/>
      <c r="P15" s="120"/>
      <c r="Q15" s="120" t="s">
        <v>11</v>
      </c>
      <c r="R15" s="125">
        <f>P4*R14*E14</f>
        <v>0</v>
      </c>
      <c r="S15" s="15"/>
      <c r="T15" s="32"/>
      <c r="U15" s="13"/>
      <c r="V15" s="91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</row>
    <row r="16" spans="1:46" x14ac:dyDescent="0.2">
      <c r="A16" s="88"/>
      <c r="B16" s="13"/>
      <c r="C16" s="99">
        <f>IF(E14&gt;0,E14/I3,0)</f>
        <v>0</v>
      </c>
      <c r="D16" s="106"/>
      <c r="E16" s="106"/>
      <c r="F16" s="106"/>
      <c r="G16" s="106"/>
      <c r="H16" s="106"/>
      <c r="I16" s="107">
        <f>J$80*C16*R14</f>
        <v>0</v>
      </c>
      <c r="J16" s="107">
        <f>L$80*C16*R14</f>
        <v>0</v>
      </c>
      <c r="K16" s="23"/>
      <c r="L16" s="27"/>
      <c r="M16" s="23"/>
      <c r="N16" s="27"/>
      <c r="O16" s="27"/>
      <c r="P16" s="120"/>
      <c r="Q16" s="121" t="s">
        <v>12</v>
      </c>
      <c r="R16" s="66">
        <f>R15-I15</f>
        <v>0</v>
      </c>
      <c r="S16" s="15"/>
      <c r="T16" s="32"/>
      <c r="U16" s="13"/>
      <c r="V16" s="91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</row>
    <row r="17" spans="1:46" ht="6.95" customHeight="1" x14ac:dyDescent="0.2">
      <c r="A17" s="88"/>
      <c r="B17" s="13"/>
      <c r="C17" s="22"/>
      <c r="D17" s="23"/>
      <c r="E17" s="23"/>
      <c r="F17" s="23"/>
      <c r="G17" s="23"/>
      <c r="H17" s="23"/>
      <c r="I17" s="28"/>
      <c r="J17" s="27"/>
      <c r="K17" s="23"/>
      <c r="L17" s="27"/>
      <c r="M17" s="27"/>
      <c r="N17" s="27"/>
      <c r="O17" s="27"/>
      <c r="P17" s="120"/>
      <c r="Q17" s="120"/>
      <c r="R17" s="24"/>
      <c r="S17" s="15"/>
      <c r="T17" s="32"/>
      <c r="U17" s="13"/>
      <c r="V17" s="91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</row>
    <row r="18" spans="1:46" x14ac:dyDescent="0.2">
      <c r="A18" s="88"/>
      <c r="B18" s="13"/>
      <c r="C18" s="22" t="s">
        <v>18</v>
      </c>
      <c r="D18" s="23" t="s">
        <v>5</v>
      </c>
      <c r="E18" s="62"/>
      <c r="F18" s="213" t="s">
        <v>14</v>
      </c>
      <c r="G18" s="213"/>
      <c r="H18" s="213"/>
      <c r="I18" s="216"/>
      <c r="J18" s="216"/>
      <c r="K18" s="213" t="s">
        <v>7</v>
      </c>
      <c r="L18" s="213"/>
      <c r="M18" s="216"/>
      <c r="N18" s="216"/>
      <c r="O18" s="78"/>
      <c r="P18" s="211" t="s">
        <v>8</v>
      </c>
      <c r="Q18" s="211"/>
      <c r="R18" s="24">
        <f>NETWORKDAYS(I18,M18)</f>
        <v>0</v>
      </c>
      <c r="S18" s="15"/>
      <c r="T18" s="32"/>
      <c r="U18" s="13"/>
      <c r="V18" s="91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</row>
    <row r="19" spans="1:46" x14ac:dyDescent="0.2">
      <c r="A19" s="88"/>
      <c r="B19" s="13"/>
      <c r="C19" s="22" t="s">
        <v>9</v>
      </c>
      <c r="D19" s="76" t="str">
        <f>IF(E18&gt;0,D$7,"")</f>
        <v/>
      </c>
      <c r="E19" s="28"/>
      <c r="F19" s="211" t="s">
        <v>16</v>
      </c>
      <c r="G19" s="211"/>
      <c r="H19" s="211"/>
      <c r="I19" s="166">
        <f>IF(E18&gt;0,D19*C20*R18,0)</f>
        <v>0</v>
      </c>
      <c r="J19" s="166"/>
      <c r="K19" s="213"/>
      <c r="L19" s="213"/>
      <c r="M19" s="166"/>
      <c r="N19" s="166"/>
      <c r="O19" s="125"/>
      <c r="P19" s="120"/>
      <c r="Q19" s="120" t="s">
        <v>11</v>
      </c>
      <c r="R19" s="125">
        <f>P4*R18*E18</f>
        <v>0</v>
      </c>
      <c r="S19" s="15"/>
      <c r="T19" s="32"/>
      <c r="U19" s="13"/>
      <c r="V19" s="91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</row>
    <row r="20" spans="1:46" ht="13.5" thickBot="1" x14ac:dyDescent="0.25">
      <c r="A20" s="88"/>
      <c r="B20" s="13"/>
      <c r="C20" s="100">
        <f>IF(E18&gt;0,E18/I3,0)</f>
        <v>0</v>
      </c>
      <c r="D20" s="109"/>
      <c r="E20" s="109"/>
      <c r="F20" s="109"/>
      <c r="G20" s="109"/>
      <c r="H20" s="109"/>
      <c r="I20" s="96">
        <f>J$80*C20*R18</f>
        <v>0</v>
      </c>
      <c r="J20" s="96">
        <f>L$80*C20*R18</f>
        <v>0</v>
      </c>
      <c r="K20" s="30"/>
      <c r="L20" s="29"/>
      <c r="M20" s="29"/>
      <c r="N20" s="29"/>
      <c r="O20" s="29"/>
      <c r="P20" s="105"/>
      <c r="Q20" s="105" t="s">
        <v>12</v>
      </c>
      <c r="R20" s="67">
        <f>R19-I19</f>
        <v>0</v>
      </c>
      <c r="S20" s="18"/>
      <c r="T20" s="40"/>
      <c r="U20" s="13"/>
      <c r="V20" s="91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</row>
    <row r="21" spans="1:46" ht="6.95" customHeight="1" thickBot="1" x14ac:dyDescent="0.25">
      <c r="A21" s="88"/>
      <c r="B21" s="13"/>
      <c r="C21" s="23"/>
      <c r="D21" s="23"/>
      <c r="E21" s="23"/>
      <c r="F21" s="23"/>
      <c r="G21" s="23"/>
      <c r="H21" s="23"/>
      <c r="I21" s="28"/>
      <c r="J21" s="27"/>
      <c r="K21" s="23"/>
      <c r="L21" s="27"/>
      <c r="M21" s="27"/>
      <c r="N21" s="27"/>
      <c r="O21" s="27"/>
      <c r="P21" s="23"/>
      <c r="Q21" s="23"/>
      <c r="R21" s="31"/>
      <c r="S21" s="15"/>
      <c r="T21" s="13"/>
      <c r="U21" s="13"/>
      <c r="V21" s="91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</row>
    <row r="22" spans="1:46" ht="15.75" thickBot="1" x14ac:dyDescent="0.3">
      <c r="A22" s="88"/>
      <c r="B22" s="13"/>
      <c r="C22" s="68" t="s">
        <v>19</v>
      </c>
      <c r="D22" s="69"/>
      <c r="E22" s="170">
        <f>SUM(R8+R12+R16+R20)</f>
        <v>1659</v>
      </c>
      <c r="F22" s="170"/>
      <c r="G22" s="168" t="s">
        <v>20</v>
      </c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9"/>
      <c r="U22" s="13"/>
      <c r="V22" s="91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</row>
    <row r="23" spans="1:46" ht="6.95" customHeight="1" thickBot="1" x14ac:dyDescent="0.25">
      <c r="A23" s="88"/>
      <c r="B23" s="13"/>
      <c r="C23" s="13"/>
      <c r="D23" s="13"/>
      <c r="E23" s="13"/>
      <c r="F23" s="13"/>
      <c r="G23" s="13"/>
      <c r="H23" s="13"/>
      <c r="I23" s="122"/>
      <c r="J23" s="14"/>
      <c r="K23" s="13"/>
      <c r="L23" s="14"/>
      <c r="M23" s="14"/>
      <c r="N23" s="14"/>
      <c r="O23" s="14"/>
      <c r="P23" s="13"/>
      <c r="Q23" s="19"/>
      <c r="R23" s="124"/>
      <c r="S23" s="124"/>
      <c r="T23" s="13"/>
      <c r="U23" s="13"/>
      <c r="V23" s="91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</row>
    <row r="24" spans="1:46" x14ac:dyDescent="0.2">
      <c r="A24" s="88"/>
      <c r="B24" s="13"/>
      <c r="C24" s="5" t="s">
        <v>21</v>
      </c>
      <c r="D24" s="6" t="s">
        <v>22</v>
      </c>
      <c r="E24" s="6" t="s">
        <v>23</v>
      </c>
      <c r="F24" s="6" t="s">
        <v>24</v>
      </c>
      <c r="G24" s="6" t="s">
        <v>25</v>
      </c>
      <c r="H24" s="6" t="s">
        <v>26</v>
      </c>
      <c r="I24" s="81" t="s">
        <v>27</v>
      </c>
      <c r="J24" s="80" t="s">
        <v>28</v>
      </c>
      <c r="K24" s="6"/>
      <c r="L24" s="81" t="s">
        <v>29</v>
      </c>
      <c r="M24" s="85" t="s">
        <v>30</v>
      </c>
      <c r="N24" s="71" t="s">
        <v>31</v>
      </c>
      <c r="O24" s="10"/>
      <c r="P24" s="10"/>
      <c r="Q24" s="10"/>
      <c r="R24" s="10"/>
      <c r="S24" s="10"/>
      <c r="T24" s="42"/>
      <c r="U24" s="13"/>
      <c r="V24" s="91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</row>
    <row r="25" spans="1:46" ht="13.5" thickBot="1" x14ac:dyDescent="0.25">
      <c r="A25" s="88"/>
      <c r="B25" s="13"/>
      <c r="C25" s="43">
        <v>45931</v>
      </c>
      <c r="D25" s="44">
        <f>_xlfn.ISOWEEKNUM(C25)</f>
        <v>40</v>
      </c>
      <c r="E25" s="133"/>
      <c r="F25" s="133"/>
      <c r="G25" s="132"/>
      <c r="H25" s="132"/>
      <c r="I25" s="82"/>
      <c r="J25" s="163"/>
      <c r="K25" s="164"/>
      <c r="L25" s="82"/>
      <c r="M25" s="86">
        <f>SUM(E25:L25)</f>
        <v>0</v>
      </c>
      <c r="N25" s="70">
        <f>M25</f>
        <v>0</v>
      </c>
      <c r="O25" s="122"/>
      <c r="P25" s="173" t="s">
        <v>32</v>
      </c>
      <c r="Q25" s="174"/>
      <c r="R25" s="174"/>
      <c r="S25" s="175"/>
      <c r="T25" s="32"/>
      <c r="U25" s="13"/>
      <c r="V25" s="91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</row>
    <row r="26" spans="1:46" x14ac:dyDescent="0.2">
      <c r="A26" s="88"/>
      <c r="B26" s="13"/>
      <c r="C26" s="43">
        <f>C25+5</f>
        <v>45936</v>
      </c>
      <c r="D26" s="44">
        <f>_xlfn.ISOWEEKNUM(C26)</f>
        <v>41</v>
      </c>
      <c r="E26" s="131"/>
      <c r="F26" s="132"/>
      <c r="G26" s="132"/>
      <c r="H26" s="132"/>
      <c r="I26" s="82"/>
      <c r="J26" s="163"/>
      <c r="K26" s="164"/>
      <c r="L26" s="83"/>
      <c r="M26" s="86">
        <f>SUM(E26:L26)</f>
        <v>0</v>
      </c>
      <c r="N26" s="70">
        <f t="shared" ref="N26:N57" si="0">SUM(M26,N25)</f>
        <v>0</v>
      </c>
      <c r="O26" s="122"/>
      <c r="P26" s="159" t="s">
        <v>33</v>
      </c>
      <c r="Q26" s="160"/>
      <c r="R26" s="171">
        <v>24</v>
      </c>
      <c r="S26" s="172"/>
      <c r="T26" s="32"/>
      <c r="U26" s="13"/>
      <c r="V26" s="91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</row>
    <row r="27" spans="1:46" x14ac:dyDescent="0.2">
      <c r="A27" s="88"/>
      <c r="B27" s="13"/>
      <c r="C27" s="43">
        <f t="shared" ref="C27:C77" si="1">C26+7</f>
        <v>45943</v>
      </c>
      <c r="D27" s="44">
        <f t="shared" ref="D27:D77" si="2">_xlfn.ISOWEEKNUM(C27)</f>
        <v>42</v>
      </c>
      <c r="E27" s="147"/>
      <c r="F27" s="148"/>
      <c r="G27" s="148"/>
      <c r="H27" s="148"/>
      <c r="I27" s="82"/>
      <c r="J27" s="163"/>
      <c r="K27" s="164"/>
      <c r="L27" s="83"/>
      <c r="M27" s="86">
        <f>SUM(E27:L27)</f>
        <v>0</v>
      </c>
      <c r="N27" s="70">
        <f t="shared" si="0"/>
        <v>0</v>
      </c>
      <c r="O27" s="122"/>
      <c r="P27" s="159" t="s">
        <v>34</v>
      </c>
      <c r="Q27" s="160"/>
      <c r="R27" s="171">
        <v>16</v>
      </c>
      <c r="S27" s="172"/>
      <c r="T27" s="32"/>
      <c r="U27" s="13"/>
      <c r="V27" s="91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</row>
    <row r="28" spans="1:46" x14ac:dyDescent="0.2">
      <c r="A28" s="88"/>
      <c r="B28" s="13"/>
      <c r="C28" s="43">
        <f t="shared" si="1"/>
        <v>45950</v>
      </c>
      <c r="D28" s="44">
        <f t="shared" si="2"/>
        <v>43</v>
      </c>
      <c r="E28" s="135" t="s">
        <v>36</v>
      </c>
      <c r="F28" s="37"/>
      <c r="G28" s="37"/>
      <c r="H28" s="37"/>
      <c r="I28" s="84"/>
      <c r="J28" s="163"/>
      <c r="K28" s="164"/>
      <c r="L28" s="83"/>
      <c r="M28" s="86">
        <f>SUM(E28:L28)</f>
        <v>0</v>
      </c>
      <c r="N28" s="70">
        <f t="shared" si="0"/>
        <v>0</v>
      </c>
      <c r="O28" s="122"/>
      <c r="P28" s="159" t="s">
        <v>35</v>
      </c>
      <c r="Q28" s="160"/>
      <c r="R28" s="171">
        <v>8</v>
      </c>
      <c r="S28" s="172"/>
      <c r="T28" s="32"/>
      <c r="U28" s="13"/>
      <c r="V28" s="91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</row>
    <row r="29" spans="1:46" x14ac:dyDescent="0.2">
      <c r="A29" s="88"/>
      <c r="B29" s="13"/>
      <c r="C29" s="43">
        <f t="shared" si="1"/>
        <v>45957</v>
      </c>
      <c r="D29" s="44">
        <f t="shared" si="2"/>
        <v>44</v>
      </c>
      <c r="E29" s="147"/>
      <c r="F29" s="36"/>
      <c r="G29" s="36"/>
      <c r="H29" s="36"/>
      <c r="I29" s="83"/>
      <c r="J29" s="163"/>
      <c r="K29" s="164"/>
      <c r="L29" s="83"/>
      <c r="M29" s="86">
        <f t="shared" ref="M29:M77" si="3">SUM(E29:L29)</f>
        <v>0</v>
      </c>
      <c r="N29" s="70">
        <f t="shared" si="0"/>
        <v>0</v>
      </c>
      <c r="O29" s="122"/>
      <c r="P29" s="159" t="s">
        <v>37</v>
      </c>
      <c r="Q29" s="160"/>
      <c r="R29" s="171">
        <v>0</v>
      </c>
      <c r="S29" s="172"/>
      <c r="T29" s="32"/>
      <c r="U29" s="13"/>
      <c r="V29" s="91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</row>
    <row r="30" spans="1:46" x14ac:dyDescent="0.2">
      <c r="A30" s="88"/>
      <c r="B30" s="13"/>
      <c r="C30" s="43">
        <f t="shared" si="1"/>
        <v>45964</v>
      </c>
      <c r="D30" s="44">
        <f t="shared" si="2"/>
        <v>45</v>
      </c>
      <c r="E30" s="111"/>
      <c r="F30" s="36"/>
      <c r="G30" s="36"/>
      <c r="H30" s="36"/>
      <c r="I30" s="83"/>
      <c r="J30" s="163"/>
      <c r="K30" s="164"/>
      <c r="L30" s="83"/>
      <c r="M30" s="86">
        <f t="shared" si="3"/>
        <v>0</v>
      </c>
      <c r="N30" s="70">
        <f t="shared" si="0"/>
        <v>0</v>
      </c>
      <c r="O30" s="122"/>
      <c r="P30" s="159" t="s">
        <v>38</v>
      </c>
      <c r="Q30" s="160"/>
      <c r="R30" s="171">
        <v>8</v>
      </c>
      <c r="S30" s="172"/>
      <c r="T30" s="32"/>
      <c r="U30" s="13"/>
      <c r="V30" s="91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</row>
    <row r="31" spans="1:46" x14ac:dyDescent="0.2">
      <c r="A31" s="88"/>
      <c r="B31" s="13"/>
      <c r="C31" s="43">
        <f t="shared" si="1"/>
        <v>45971</v>
      </c>
      <c r="D31" s="44">
        <f t="shared" si="2"/>
        <v>46</v>
      </c>
      <c r="E31" s="111"/>
      <c r="F31" s="36"/>
      <c r="G31" s="36"/>
      <c r="H31" s="36"/>
      <c r="I31" s="83"/>
      <c r="J31" s="163"/>
      <c r="K31" s="164"/>
      <c r="L31" s="83"/>
      <c r="M31" s="86">
        <f t="shared" si="3"/>
        <v>0</v>
      </c>
      <c r="N31" s="70">
        <f t="shared" si="0"/>
        <v>0</v>
      </c>
      <c r="O31" s="122"/>
      <c r="P31" s="159" t="s">
        <v>39</v>
      </c>
      <c r="Q31" s="160"/>
      <c r="R31" s="171">
        <v>16</v>
      </c>
      <c r="S31" s="172"/>
      <c r="T31" s="45"/>
      <c r="U31" s="13"/>
      <c r="V31" s="91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</row>
    <row r="32" spans="1:46" x14ac:dyDescent="0.2">
      <c r="A32" s="88"/>
      <c r="B32" s="13"/>
      <c r="C32" s="43">
        <f t="shared" si="1"/>
        <v>45978</v>
      </c>
      <c r="D32" s="44">
        <f t="shared" si="2"/>
        <v>47</v>
      </c>
      <c r="E32" s="111"/>
      <c r="F32" s="36"/>
      <c r="G32" s="36"/>
      <c r="H32" s="36"/>
      <c r="I32" s="83"/>
      <c r="J32" s="163"/>
      <c r="K32" s="164"/>
      <c r="L32" s="83"/>
      <c r="M32" s="86">
        <f t="shared" si="3"/>
        <v>0</v>
      </c>
      <c r="N32" s="70">
        <f t="shared" si="0"/>
        <v>0</v>
      </c>
      <c r="O32" s="122"/>
      <c r="P32" s="159" t="s">
        <v>40</v>
      </c>
      <c r="Q32" s="160"/>
      <c r="R32" s="171">
        <v>24</v>
      </c>
      <c r="S32" s="172"/>
      <c r="T32" s="32"/>
      <c r="U32" s="13"/>
      <c r="V32" s="91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</row>
    <row r="33" spans="1:46" x14ac:dyDescent="0.2">
      <c r="A33" s="88"/>
      <c r="B33" s="13"/>
      <c r="C33" s="43">
        <f t="shared" si="1"/>
        <v>45985</v>
      </c>
      <c r="D33" s="44">
        <f t="shared" si="2"/>
        <v>48</v>
      </c>
      <c r="E33" s="111"/>
      <c r="F33" s="36"/>
      <c r="G33" s="36"/>
      <c r="H33" s="36"/>
      <c r="I33" s="83"/>
      <c r="J33" s="163"/>
      <c r="K33" s="164"/>
      <c r="L33" s="83"/>
      <c r="M33" s="86">
        <f t="shared" si="3"/>
        <v>0</v>
      </c>
      <c r="N33" s="70">
        <f t="shared" si="0"/>
        <v>0</v>
      </c>
      <c r="O33" s="122"/>
      <c r="P33" s="159" t="s">
        <v>41</v>
      </c>
      <c r="Q33" s="160"/>
      <c r="R33" s="171">
        <v>32</v>
      </c>
      <c r="S33" s="172"/>
      <c r="T33" s="32"/>
      <c r="U33" s="13"/>
      <c r="V33" s="91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</row>
    <row r="34" spans="1:46" x14ac:dyDescent="0.2">
      <c r="A34" s="88"/>
      <c r="B34" s="13"/>
      <c r="C34" s="43">
        <f t="shared" si="1"/>
        <v>45992</v>
      </c>
      <c r="D34" s="44">
        <f t="shared" si="2"/>
        <v>49</v>
      </c>
      <c r="E34" s="111"/>
      <c r="F34" s="36"/>
      <c r="G34" s="36"/>
      <c r="H34" s="36"/>
      <c r="I34" s="83"/>
      <c r="J34" s="163"/>
      <c r="K34" s="164"/>
      <c r="L34" s="83"/>
      <c r="M34" s="86">
        <f t="shared" si="3"/>
        <v>0</v>
      </c>
      <c r="N34" s="70">
        <f t="shared" si="0"/>
        <v>0</v>
      </c>
      <c r="O34" s="122"/>
      <c r="P34" s="159" t="s">
        <v>42</v>
      </c>
      <c r="Q34" s="160"/>
      <c r="R34" s="171">
        <v>40</v>
      </c>
      <c r="S34" s="172"/>
      <c r="T34" s="32"/>
      <c r="U34" s="13"/>
      <c r="V34" s="91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</row>
    <row r="35" spans="1:46" x14ac:dyDescent="0.2">
      <c r="A35" s="88"/>
      <c r="B35" s="13"/>
      <c r="C35" s="43">
        <f t="shared" si="1"/>
        <v>45999</v>
      </c>
      <c r="D35" s="44">
        <f t="shared" si="2"/>
        <v>50</v>
      </c>
      <c r="E35" s="111"/>
      <c r="F35" s="36"/>
      <c r="G35" s="36"/>
      <c r="H35" s="36"/>
      <c r="I35" s="83"/>
      <c r="J35" s="163"/>
      <c r="K35" s="164"/>
      <c r="L35" s="83"/>
      <c r="M35" s="86">
        <f t="shared" si="3"/>
        <v>0</v>
      </c>
      <c r="N35" s="70">
        <f t="shared" si="0"/>
        <v>0</v>
      </c>
      <c r="O35" s="122"/>
      <c r="P35" s="161" t="s">
        <v>43</v>
      </c>
      <c r="Q35" s="162"/>
      <c r="R35" s="203">
        <v>48</v>
      </c>
      <c r="S35" s="204"/>
      <c r="T35" s="32"/>
      <c r="U35" s="13"/>
      <c r="V35" s="91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</row>
    <row r="36" spans="1:46" x14ac:dyDescent="0.2">
      <c r="A36" s="88"/>
      <c r="B36" s="13"/>
      <c r="C36" s="43">
        <f t="shared" si="1"/>
        <v>46006</v>
      </c>
      <c r="D36" s="44">
        <f t="shared" si="2"/>
        <v>51</v>
      </c>
      <c r="E36" s="111"/>
      <c r="F36" s="36"/>
      <c r="G36" s="36"/>
      <c r="H36" s="36"/>
      <c r="I36" s="83"/>
      <c r="J36" s="163"/>
      <c r="K36" s="164"/>
      <c r="L36" s="83"/>
      <c r="M36" s="86">
        <f t="shared" si="3"/>
        <v>0</v>
      </c>
      <c r="N36" s="70">
        <f t="shared" si="0"/>
        <v>0</v>
      </c>
      <c r="O36" s="13"/>
      <c r="P36" s="13"/>
      <c r="Q36" s="13"/>
      <c r="R36" s="13"/>
      <c r="S36" s="13"/>
      <c r="T36" s="32"/>
      <c r="U36" s="13"/>
      <c r="V36" s="91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</row>
    <row r="37" spans="1:46" x14ac:dyDescent="0.2">
      <c r="A37" s="88"/>
      <c r="B37" s="13"/>
      <c r="C37" s="43">
        <f t="shared" si="1"/>
        <v>46013</v>
      </c>
      <c r="D37" s="44">
        <f t="shared" si="2"/>
        <v>52</v>
      </c>
      <c r="E37" s="110" t="s">
        <v>44</v>
      </c>
      <c r="F37" s="37"/>
      <c r="G37" s="37"/>
      <c r="H37" s="37"/>
      <c r="I37" s="84"/>
      <c r="J37" s="163"/>
      <c r="K37" s="164"/>
      <c r="L37" s="83"/>
      <c r="M37" s="86">
        <f>SUM(E37:L37)</f>
        <v>0</v>
      </c>
      <c r="N37" s="70">
        <f t="shared" si="0"/>
        <v>0</v>
      </c>
      <c r="O37" s="122"/>
      <c r="P37" s="3" t="s">
        <v>45</v>
      </c>
      <c r="Q37" s="46"/>
      <c r="R37" s="46"/>
      <c r="S37" s="47"/>
      <c r="T37" s="32"/>
      <c r="U37" s="13"/>
      <c r="V37" s="91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</row>
    <row r="38" spans="1:46" x14ac:dyDescent="0.2">
      <c r="A38" s="88"/>
      <c r="B38" s="13"/>
      <c r="C38" s="43">
        <f t="shared" si="1"/>
        <v>46020</v>
      </c>
      <c r="D38" s="44">
        <f t="shared" si="2"/>
        <v>1</v>
      </c>
      <c r="E38" s="110" t="s">
        <v>44</v>
      </c>
      <c r="F38" s="37"/>
      <c r="G38" s="37"/>
      <c r="H38" s="37"/>
      <c r="I38" s="84"/>
      <c r="J38" s="163"/>
      <c r="K38" s="164"/>
      <c r="L38" s="83"/>
      <c r="M38" s="86">
        <f t="shared" si="3"/>
        <v>0</v>
      </c>
      <c r="N38" s="70">
        <f t="shared" si="0"/>
        <v>0</v>
      </c>
      <c r="O38" s="122"/>
      <c r="P38" s="48"/>
      <c r="Q38" s="206" t="s">
        <v>46</v>
      </c>
      <c r="R38" s="207"/>
      <c r="S38" s="208"/>
      <c r="T38" s="32"/>
      <c r="U38" s="13"/>
      <c r="V38" s="91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</row>
    <row r="39" spans="1:46" x14ac:dyDescent="0.2">
      <c r="A39" s="88"/>
      <c r="B39" s="13"/>
      <c r="C39" s="43">
        <f t="shared" si="1"/>
        <v>46027</v>
      </c>
      <c r="D39" s="44">
        <f t="shared" si="2"/>
        <v>2</v>
      </c>
      <c r="E39" s="126"/>
      <c r="F39" s="127"/>
      <c r="G39" s="127"/>
      <c r="H39" s="127"/>
      <c r="I39" s="128"/>
      <c r="J39" s="163"/>
      <c r="K39" s="164"/>
      <c r="L39" s="83"/>
      <c r="M39" s="86">
        <f t="shared" si="3"/>
        <v>0</v>
      </c>
      <c r="N39" s="70">
        <f t="shared" si="0"/>
        <v>0</v>
      </c>
      <c r="O39" s="122"/>
      <c r="P39" s="49"/>
      <c r="Q39" s="159" t="s">
        <v>47</v>
      </c>
      <c r="R39" s="160"/>
      <c r="S39" s="205"/>
      <c r="T39" s="32"/>
      <c r="U39" s="13"/>
      <c r="V39" s="91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</row>
    <row r="40" spans="1:46" x14ac:dyDescent="0.2">
      <c r="A40" s="88"/>
      <c r="B40" s="13"/>
      <c r="C40" s="43">
        <f t="shared" si="1"/>
        <v>46034</v>
      </c>
      <c r="D40" s="44">
        <f t="shared" si="2"/>
        <v>3</v>
      </c>
      <c r="E40" s="130"/>
      <c r="F40" s="36"/>
      <c r="G40" s="36"/>
      <c r="H40" s="36"/>
      <c r="I40" s="83"/>
      <c r="J40" s="163"/>
      <c r="K40" s="164"/>
      <c r="L40" s="83"/>
      <c r="M40" s="86">
        <f t="shared" si="3"/>
        <v>0</v>
      </c>
      <c r="N40" s="70">
        <f t="shared" si="0"/>
        <v>0</v>
      </c>
      <c r="O40" s="122"/>
      <c r="P40" s="50"/>
      <c r="Q40" s="159" t="s">
        <v>48</v>
      </c>
      <c r="R40" s="160"/>
      <c r="S40" s="205"/>
      <c r="T40" s="32"/>
      <c r="U40" s="13"/>
      <c r="V40" s="91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</row>
    <row r="41" spans="1:46" x14ac:dyDescent="0.2">
      <c r="A41" s="88"/>
      <c r="B41" s="13"/>
      <c r="C41" s="43">
        <f t="shared" si="1"/>
        <v>46041</v>
      </c>
      <c r="D41" s="44">
        <f t="shared" si="2"/>
        <v>4</v>
      </c>
      <c r="E41" s="130"/>
      <c r="F41" s="36"/>
      <c r="G41" s="36"/>
      <c r="H41" s="36"/>
      <c r="I41" s="83"/>
      <c r="J41" s="163"/>
      <c r="K41" s="164"/>
      <c r="L41" s="83"/>
      <c r="M41" s="86">
        <f t="shared" si="3"/>
        <v>0</v>
      </c>
      <c r="N41" s="70">
        <f t="shared" si="0"/>
        <v>0</v>
      </c>
      <c r="O41" s="122"/>
      <c r="P41" s="51"/>
      <c r="Q41" s="159" t="s">
        <v>49</v>
      </c>
      <c r="R41" s="160"/>
      <c r="S41" s="205"/>
      <c r="T41" s="32"/>
      <c r="U41" s="13"/>
      <c r="V41" s="91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</row>
    <row r="42" spans="1:46" x14ac:dyDescent="0.2">
      <c r="A42" s="88"/>
      <c r="B42" s="13"/>
      <c r="C42" s="43">
        <f t="shared" si="1"/>
        <v>46048</v>
      </c>
      <c r="D42" s="44">
        <f t="shared" si="2"/>
        <v>5</v>
      </c>
      <c r="E42" s="130"/>
      <c r="F42" s="36"/>
      <c r="G42" s="36"/>
      <c r="H42" s="36"/>
      <c r="I42" s="83"/>
      <c r="J42" s="163"/>
      <c r="K42" s="164"/>
      <c r="L42" s="83"/>
      <c r="M42" s="86">
        <f t="shared" si="3"/>
        <v>0</v>
      </c>
      <c r="N42" s="70">
        <f t="shared" si="0"/>
        <v>0</v>
      </c>
      <c r="O42" s="122"/>
      <c r="P42" s="52"/>
      <c r="Q42" s="159" t="s">
        <v>50</v>
      </c>
      <c r="R42" s="160"/>
      <c r="S42" s="205"/>
      <c r="T42" s="32"/>
      <c r="U42" s="13"/>
      <c r="V42" s="91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</row>
    <row r="43" spans="1:46" x14ac:dyDescent="0.2">
      <c r="A43" s="88"/>
      <c r="B43" s="13"/>
      <c r="C43" s="43">
        <f t="shared" si="1"/>
        <v>46055</v>
      </c>
      <c r="D43" s="44">
        <f t="shared" si="2"/>
        <v>6</v>
      </c>
      <c r="E43" s="130"/>
      <c r="F43" s="36"/>
      <c r="G43" s="36"/>
      <c r="H43" s="36"/>
      <c r="I43" s="83"/>
      <c r="J43" s="163"/>
      <c r="K43" s="164"/>
      <c r="L43" s="83"/>
      <c r="M43" s="86">
        <f t="shared" si="3"/>
        <v>0</v>
      </c>
      <c r="N43" s="70">
        <f t="shared" si="0"/>
        <v>0</v>
      </c>
      <c r="O43" s="122"/>
      <c r="P43" s="53"/>
      <c r="Q43" s="159" t="s">
        <v>51</v>
      </c>
      <c r="R43" s="160"/>
      <c r="S43" s="205"/>
      <c r="T43" s="32"/>
      <c r="U43" s="13"/>
      <c r="V43" s="91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</row>
    <row r="44" spans="1:46" x14ac:dyDescent="0.2">
      <c r="A44" s="88"/>
      <c r="B44" s="13"/>
      <c r="C44" s="43">
        <f t="shared" si="1"/>
        <v>46062</v>
      </c>
      <c r="D44" s="44">
        <f t="shared" si="2"/>
        <v>7</v>
      </c>
      <c r="E44" s="130"/>
      <c r="F44" s="36"/>
      <c r="G44" s="36"/>
      <c r="H44" s="36"/>
      <c r="I44" s="83"/>
      <c r="J44" s="163"/>
      <c r="K44" s="164"/>
      <c r="L44" s="83"/>
      <c r="M44" s="86">
        <f t="shared" si="3"/>
        <v>0</v>
      </c>
      <c r="N44" s="70">
        <f t="shared" si="0"/>
        <v>0</v>
      </c>
      <c r="O44" s="122"/>
      <c r="P44" s="54"/>
      <c r="Q44" s="159" t="s">
        <v>52</v>
      </c>
      <c r="R44" s="160"/>
      <c r="S44" s="205"/>
      <c r="T44" s="32"/>
      <c r="U44" s="13"/>
      <c r="V44" s="91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</row>
    <row r="45" spans="1:46" x14ac:dyDescent="0.2">
      <c r="A45" s="88"/>
      <c r="B45" s="13"/>
      <c r="C45" s="43">
        <f t="shared" si="1"/>
        <v>46069</v>
      </c>
      <c r="D45" s="44">
        <f t="shared" si="2"/>
        <v>8</v>
      </c>
      <c r="E45" s="130"/>
      <c r="F45" s="36"/>
      <c r="G45" s="36"/>
      <c r="H45" s="36"/>
      <c r="I45" s="83"/>
      <c r="J45" s="163"/>
      <c r="K45" s="164"/>
      <c r="L45" s="83"/>
      <c r="M45" s="86">
        <f>SUM(E45:L45)</f>
        <v>0</v>
      </c>
      <c r="N45" s="70">
        <f t="shared" si="0"/>
        <v>0</v>
      </c>
      <c r="O45" s="122"/>
      <c r="P45" s="118"/>
      <c r="Q45" s="159"/>
      <c r="R45" s="160"/>
      <c r="S45" s="205"/>
      <c r="T45" s="32"/>
      <c r="U45" s="13"/>
      <c r="V45" s="91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</row>
    <row r="46" spans="1:46" x14ac:dyDescent="0.2">
      <c r="A46" s="88"/>
      <c r="B46" s="13"/>
      <c r="C46" s="43">
        <f t="shared" si="1"/>
        <v>46076</v>
      </c>
      <c r="D46" s="44">
        <f t="shared" si="2"/>
        <v>9</v>
      </c>
      <c r="E46" s="110" t="s">
        <v>53</v>
      </c>
      <c r="F46" s="37"/>
      <c r="G46" s="37"/>
      <c r="H46" s="37"/>
      <c r="I46" s="84"/>
      <c r="J46" s="163"/>
      <c r="K46" s="164"/>
      <c r="L46" s="83"/>
      <c r="M46" s="86">
        <f>SUM(E46:L46)</f>
        <v>0</v>
      </c>
      <c r="N46" s="70">
        <f t="shared" si="0"/>
        <v>0</v>
      </c>
      <c r="O46" s="122"/>
      <c r="P46" s="55"/>
      <c r="Q46" s="193"/>
      <c r="R46" s="194"/>
      <c r="S46" s="195"/>
      <c r="T46" s="32"/>
      <c r="U46" s="13"/>
      <c r="V46" s="91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</row>
    <row r="47" spans="1:46" x14ac:dyDescent="0.2">
      <c r="A47" s="88"/>
      <c r="B47" s="13"/>
      <c r="C47" s="43">
        <f t="shared" si="1"/>
        <v>46083</v>
      </c>
      <c r="D47" s="44">
        <f t="shared" si="2"/>
        <v>10</v>
      </c>
      <c r="E47" s="130"/>
      <c r="F47" s="130"/>
      <c r="G47" s="130"/>
      <c r="H47" s="130"/>
      <c r="I47" s="83"/>
      <c r="J47" s="163"/>
      <c r="K47" s="164"/>
      <c r="L47" s="83"/>
      <c r="M47" s="86">
        <f t="shared" si="3"/>
        <v>0</v>
      </c>
      <c r="N47" s="70">
        <f t="shared" si="0"/>
        <v>0</v>
      </c>
      <c r="O47" s="122"/>
      <c r="P47" s="56"/>
      <c r="Q47" s="196"/>
      <c r="R47" s="196"/>
      <c r="S47" s="197"/>
      <c r="T47" s="32"/>
      <c r="U47" s="13"/>
      <c r="V47" s="91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</row>
    <row r="48" spans="1:46" x14ac:dyDescent="0.2">
      <c r="A48" s="88"/>
      <c r="B48" s="13"/>
      <c r="C48" s="43">
        <f t="shared" si="1"/>
        <v>46090</v>
      </c>
      <c r="D48" s="44">
        <f t="shared" si="2"/>
        <v>11</v>
      </c>
      <c r="E48" s="130"/>
      <c r="F48" s="130"/>
      <c r="G48" s="130"/>
      <c r="H48" s="130"/>
      <c r="I48" s="83"/>
      <c r="J48" s="163"/>
      <c r="K48" s="164"/>
      <c r="L48" s="83"/>
      <c r="M48" s="86">
        <f t="shared" si="3"/>
        <v>0</v>
      </c>
      <c r="N48" s="70">
        <f t="shared" si="0"/>
        <v>0</v>
      </c>
      <c r="O48" s="122"/>
      <c r="P48" s="138"/>
      <c r="Q48" s="139"/>
      <c r="R48" s="139"/>
      <c r="S48" s="139"/>
      <c r="T48" s="32"/>
      <c r="U48" s="13"/>
      <c r="V48" s="91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</row>
    <row r="49" spans="1:46" x14ac:dyDescent="0.2">
      <c r="A49" s="88"/>
      <c r="B49" s="13"/>
      <c r="C49" s="43">
        <f t="shared" si="1"/>
        <v>46097</v>
      </c>
      <c r="D49" s="44">
        <f t="shared" si="2"/>
        <v>12</v>
      </c>
      <c r="E49" s="130"/>
      <c r="F49" s="130"/>
      <c r="G49" s="130"/>
      <c r="H49" s="130"/>
      <c r="I49" s="83"/>
      <c r="J49" s="163"/>
      <c r="K49" s="164"/>
      <c r="L49" s="83"/>
      <c r="M49" s="86">
        <f t="shared" si="3"/>
        <v>0</v>
      </c>
      <c r="N49" s="70">
        <f t="shared" si="0"/>
        <v>0</v>
      </c>
      <c r="O49" s="122"/>
      <c r="P49" s="139"/>
      <c r="Q49" s="139"/>
      <c r="R49" s="139"/>
      <c r="S49" s="139"/>
      <c r="T49" s="32"/>
      <c r="U49" s="13"/>
      <c r="V49" s="91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</row>
    <row r="50" spans="1:46" x14ac:dyDescent="0.2">
      <c r="A50" s="88"/>
      <c r="B50" s="13"/>
      <c r="C50" s="43">
        <f t="shared" si="1"/>
        <v>46104</v>
      </c>
      <c r="D50" s="44">
        <f t="shared" si="2"/>
        <v>13</v>
      </c>
      <c r="E50" s="130"/>
      <c r="F50" s="130"/>
      <c r="G50" s="130"/>
      <c r="H50" s="130"/>
      <c r="I50" s="83"/>
      <c r="J50" s="163"/>
      <c r="K50" s="164"/>
      <c r="L50" s="83"/>
      <c r="M50" s="86">
        <f t="shared" si="3"/>
        <v>0</v>
      </c>
      <c r="N50" s="70">
        <f t="shared" si="0"/>
        <v>0</v>
      </c>
      <c r="O50" s="7"/>
      <c r="P50" s="137"/>
      <c r="Q50" s="137"/>
      <c r="R50" s="137"/>
      <c r="S50" s="137"/>
      <c r="T50" s="32"/>
      <c r="U50" s="13"/>
      <c r="V50" s="91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</row>
    <row r="51" spans="1:46" x14ac:dyDescent="0.2">
      <c r="A51" s="88"/>
      <c r="B51" s="13"/>
      <c r="C51" s="43">
        <f t="shared" si="1"/>
        <v>46111</v>
      </c>
      <c r="D51" s="44">
        <f t="shared" si="2"/>
        <v>14</v>
      </c>
      <c r="E51" s="130"/>
      <c r="F51" s="130"/>
      <c r="G51" s="130"/>
      <c r="H51" s="130"/>
      <c r="I51" s="116" t="s">
        <v>54</v>
      </c>
      <c r="J51" s="163"/>
      <c r="K51" s="164"/>
      <c r="L51" s="83"/>
      <c r="M51" s="86">
        <f>SUM(E51:L51)</f>
        <v>0</v>
      </c>
      <c r="N51" s="70">
        <f t="shared" si="0"/>
        <v>0</v>
      </c>
      <c r="O51" s="7"/>
      <c r="P51" s="137"/>
      <c r="Q51" s="137"/>
      <c r="R51" s="137"/>
      <c r="S51" s="137"/>
      <c r="T51" s="32"/>
      <c r="U51" s="13"/>
      <c r="V51" s="91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</row>
    <row r="52" spans="1:46" x14ac:dyDescent="0.2">
      <c r="A52" s="88"/>
      <c r="B52" s="13"/>
      <c r="C52" s="43">
        <f t="shared" si="1"/>
        <v>46118</v>
      </c>
      <c r="D52" s="44">
        <f t="shared" si="2"/>
        <v>15</v>
      </c>
      <c r="E52" s="115" t="s">
        <v>55</v>
      </c>
      <c r="F52" s="130"/>
      <c r="G52" s="130"/>
      <c r="H52" s="130"/>
      <c r="I52" s="83"/>
      <c r="J52" s="163"/>
      <c r="K52" s="164"/>
      <c r="L52" s="83"/>
      <c r="M52" s="86">
        <f t="shared" si="3"/>
        <v>0</v>
      </c>
      <c r="N52" s="70">
        <f t="shared" si="0"/>
        <v>0</v>
      </c>
      <c r="O52" s="7"/>
      <c r="P52" s="137"/>
      <c r="Q52" s="137"/>
      <c r="R52" s="137"/>
      <c r="S52" s="137"/>
      <c r="T52" s="32"/>
      <c r="U52" s="13"/>
      <c r="V52" s="91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</row>
    <row r="53" spans="1:46" x14ac:dyDescent="0.2">
      <c r="A53" s="88"/>
      <c r="B53" s="13"/>
      <c r="C53" s="43">
        <f t="shared" si="1"/>
        <v>46125</v>
      </c>
      <c r="D53" s="44">
        <f t="shared" si="2"/>
        <v>16</v>
      </c>
      <c r="E53" s="130"/>
      <c r="F53" s="127"/>
      <c r="G53" s="127"/>
      <c r="H53" s="127"/>
      <c r="I53" s="83"/>
      <c r="J53" s="163"/>
      <c r="K53" s="164"/>
      <c r="L53" s="83"/>
      <c r="M53" s="86">
        <f t="shared" si="3"/>
        <v>0</v>
      </c>
      <c r="N53" s="70">
        <f t="shared" si="0"/>
        <v>0</v>
      </c>
      <c r="P53" s="137"/>
      <c r="Q53" s="137"/>
      <c r="R53" s="137"/>
      <c r="S53" s="137"/>
      <c r="T53" s="32"/>
      <c r="U53" s="13"/>
      <c r="V53" s="91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</row>
    <row r="54" spans="1:46" x14ac:dyDescent="0.2">
      <c r="A54" s="88"/>
      <c r="B54" s="13"/>
      <c r="C54" s="43">
        <f t="shared" si="1"/>
        <v>46132</v>
      </c>
      <c r="D54" s="44">
        <f t="shared" si="2"/>
        <v>17</v>
      </c>
      <c r="E54" s="130"/>
      <c r="F54" s="127"/>
      <c r="G54" s="127"/>
      <c r="H54" s="127"/>
      <c r="I54" s="128"/>
      <c r="J54" s="163"/>
      <c r="K54" s="164"/>
      <c r="L54" s="83"/>
      <c r="M54" s="86">
        <f>SUM(E54:L54)</f>
        <v>0</v>
      </c>
      <c r="N54" s="70">
        <f t="shared" si="0"/>
        <v>0</v>
      </c>
      <c r="O54" s="7"/>
      <c r="P54" s="137"/>
      <c r="Q54" s="137"/>
      <c r="R54" s="137"/>
      <c r="S54" s="137"/>
      <c r="T54" s="32"/>
      <c r="U54" s="13"/>
      <c r="V54" s="91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</row>
    <row r="55" spans="1:46" x14ac:dyDescent="0.2">
      <c r="A55" s="88"/>
      <c r="B55" s="13"/>
      <c r="C55" s="43">
        <f t="shared" si="1"/>
        <v>46139</v>
      </c>
      <c r="D55" s="44">
        <f t="shared" si="2"/>
        <v>18</v>
      </c>
      <c r="E55" s="110" t="s">
        <v>56</v>
      </c>
      <c r="F55" s="37"/>
      <c r="G55" s="110"/>
      <c r="H55" s="110"/>
      <c r="I55" s="84"/>
      <c r="J55" s="163"/>
      <c r="K55" s="164"/>
      <c r="L55" s="83"/>
      <c r="M55" s="86">
        <f t="shared" si="3"/>
        <v>0</v>
      </c>
      <c r="N55" s="70">
        <f t="shared" si="0"/>
        <v>0</v>
      </c>
      <c r="O55" s="7"/>
      <c r="P55" s="137"/>
      <c r="Q55" s="137"/>
      <c r="R55" s="137"/>
      <c r="S55" s="137"/>
      <c r="T55" s="32"/>
      <c r="U55" s="13"/>
      <c r="V55" s="91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</row>
    <row r="56" spans="1:46" x14ac:dyDescent="0.2">
      <c r="A56" s="88"/>
      <c r="B56" s="13"/>
      <c r="C56" s="43">
        <f t="shared" si="1"/>
        <v>46146</v>
      </c>
      <c r="D56" s="44">
        <f t="shared" si="2"/>
        <v>19</v>
      </c>
      <c r="E56" s="130"/>
      <c r="F56" s="115" t="s">
        <v>57</v>
      </c>
      <c r="G56" s="130"/>
      <c r="H56" s="130"/>
      <c r="I56" s="83"/>
      <c r="J56" s="163"/>
      <c r="K56" s="164"/>
      <c r="L56" s="83"/>
      <c r="M56" s="86">
        <f t="shared" si="3"/>
        <v>0</v>
      </c>
      <c r="N56" s="70">
        <f t="shared" si="0"/>
        <v>0</v>
      </c>
      <c r="O56" s="7"/>
      <c r="P56" s="137"/>
      <c r="Q56" s="137"/>
      <c r="R56" s="137"/>
      <c r="S56" s="137"/>
      <c r="T56" s="32"/>
      <c r="U56" s="13"/>
      <c r="V56" s="91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</row>
    <row r="57" spans="1:46" x14ac:dyDescent="0.2">
      <c r="A57" s="88"/>
      <c r="B57" s="13"/>
      <c r="C57" s="43">
        <f t="shared" si="1"/>
        <v>46153</v>
      </c>
      <c r="D57" s="44">
        <f t="shared" si="2"/>
        <v>20</v>
      </c>
      <c r="E57" s="130"/>
      <c r="F57" s="130"/>
      <c r="G57" s="130"/>
      <c r="H57" s="149" t="s">
        <v>58</v>
      </c>
      <c r="I57" s="83"/>
      <c r="J57" s="163"/>
      <c r="K57" s="164"/>
      <c r="L57" s="83"/>
      <c r="M57" s="86">
        <f t="shared" si="3"/>
        <v>0</v>
      </c>
      <c r="N57" s="70">
        <f t="shared" si="0"/>
        <v>0</v>
      </c>
      <c r="O57" s="7"/>
      <c r="P57" s="137"/>
      <c r="Q57" s="137"/>
      <c r="R57" s="137"/>
      <c r="S57" s="137"/>
      <c r="T57" s="32"/>
      <c r="U57" s="13"/>
      <c r="V57" s="91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</row>
    <row r="58" spans="1:46" x14ac:dyDescent="0.2">
      <c r="A58" s="88"/>
      <c r="B58" s="13"/>
      <c r="C58" s="43">
        <f t="shared" si="1"/>
        <v>46160</v>
      </c>
      <c r="D58" s="44">
        <f t="shared" si="2"/>
        <v>21</v>
      </c>
      <c r="E58" s="130"/>
      <c r="F58" s="127"/>
      <c r="G58" s="126"/>
      <c r="H58" s="36"/>
      <c r="I58" s="83"/>
      <c r="J58" s="163"/>
      <c r="K58" s="164"/>
      <c r="L58" s="83"/>
      <c r="M58" s="86">
        <f>SUM(E58:L58)</f>
        <v>0</v>
      </c>
      <c r="N58" s="70">
        <f t="shared" ref="N58:N77" si="4">SUM(M58,N57)</f>
        <v>0</v>
      </c>
      <c r="O58" s="7"/>
      <c r="P58" s="137"/>
      <c r="Q58" s="137"/>
      <c r="R58" s="137"/>
      <c r="S58" s="137"/>
      <c r="T58" s="32"/>
      <c r="U58" s="13"/>
      <c r="V58" s="91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</row>
    <row r="59" spans="1:46" x14ac:dyDescent="0.2">
      <c r="A59" s="88"/>
      <c r="B59" s="13"/>
      <c r="C59" s="43">
        <f t="shared" si="1"/>
        <v>46167</v>
      </c>
      <c r="D59" s="44">
        <f t="shared" si="2"/>
        <v>22</v>
      </c>
      <c r="E59" s="115" t="s">
        <v>59</v>
      </c>
      <c r="F59" s="127"/>
      <c r="G59" s="126"/>
      <c r="H59" s="36"/>
      <c r="I59" s="83"/>
      <c r="J59" s="163"/>
      <c r="K59" s="164"/>
      <c r="L59" s="83"/>
      <c r="M59" s="86">
        <f>SUM(E59:L59)</f>
        <v>0</v>
      </c>
      <c r="N59" s="70">
        <f t="shared" si="4"/>
        <v>0</v>
      </c>
      <c r="O59" s="7"/>
      <c r="P59" s="137"/>
      <c r="Q59" s="137"/>
      <c r="R59" s="137"/>
      <c r="S59" s="137"/>
      <c r="T59" s="32"/>
      <c r="U59" s="13"/>
      <c r="V59" s="91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</row>
    <row r="60" spans="1:46" x14ac:dyDescent="0.2">
      <c r="A60" s="88"/>
      <c r="B60" s="13"/>
      <c r="C60" s="43">
        <f t="shared" si="1"/>
        <v>46174</v>
      </c>
      <c r="D60" s="44">
        <f t="shared" si="2"/>
        <v>23</v>
      </c>
      <c r="E60" s="126"/>
      <c r="F60" s="127"/>
      <c r="G60" s="126"/>
      <c r="H60" s="127"/>
      <c r="I60" s="128"/>
      <c r="J60" s="163"/>
      <c r="K60" s="164"/>
      <c r="L60" s="83"/>
      <c r="M60" s="86">
        <f t="shared" si="3"/>
        <v>0</v>
      </c>
      <c r="N60" s="70">
        <f t="shared" si="4"/>
        <v>0</v>
      </c>
      <c r="O60" s="7"/>
      <c r="P60" s="137"/>
      <c r="Q60" s="137"/>
      <c r="R60" s="137"/>
      <c r="S60" s="137"/>
      <c r="T60" s="32"/>
      <c r="U60" s="13"/>
      <c r="V60" s="91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</row>
    <row r="61" spans="1:46" x14ac:dyDescent="0.2">
      <c r="A61" s="88"/>
      <c r="B61" s="13"/>
      <c r="C61" s="43">
        <f t="shared" si="1"/>
        <v>46181</v>
      </c>
      <c r="D61" s="44">
        <f t="shared" si="2"/>
        <v>24</v>
      </c>
      <c r="E61" s="130"/>
      <c r="F61" s="127"/>
      <c r="G61" s="127"/>
      <c r="H61" s="127"/>
      <c r="I61" s="128"/>
      <c r="J61" s="163"/>
      <c r="K61" s="164"/>
      <c r="L61" s="83"/>
      <c r="M61" s="86">
        <f t="shared" si="3"/>
        <v>0</v>
      </c>
      <c r="N61" s="70">
        <f t="shared" si="4"/>
        <v>0</v>
      </c>
      <c r="O61" s="7"/>
      <c r="P61" s="140"/>
      <c r="Q61" s="140"/>
      <c r="R61" s="137"/>
      <c r="S61" s="137"/>
      <c r="T61" s="32"/>
      <c r="U61" s="13"/>
      <c r="V61" s="91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</row>
    <row r="62" spans="1:46" x14ac:dyDescent="0.2">
      <c r="A62" s="88"/>
      <c r="B62" s="13"/>
      <c r="C62" s="43">
        <f t="shared" si="1"/>
        <v>46188</v>
      </c>
      <c r="D62" s="44">
        <f t="shared" si="2"/>
        <v>25</v>
      </c>
      <c r="E62" s="129"/>
      <c r="F62" s="127"/>
      <c r="G62" s="127"/>
      <c r="H62" s="127"/>
      <c r="I62" s="128"/>
      <c r="J62" s="163"/>
      <c r="K62" s="164"/>
      <c r="L62" s="83"/>
      <c r="M62" s="86">
        <f t="shared" si="3"/>
        <v>0</v>
      </c>
      <c r="N62" s="70">
        <f t="shared" si="4"/>
        <v>0</v>
      </c>
      <c r="O62" s="7"/>
      <c r="P62" s="140"/>
      <c r="Q62" s="140"/>
      <c r="R62" s="137"/>
      <c r="S62" s="137"/>
      <c r="T62" s="32"/>
      <c r="U62" s="13"/>
      <c r="V62" s="91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</row>
    <row r="63" spans="1:46" x14ac:dyDescent="0.2">
      <c r="A63" s="88"/>
      <c r="B63" s="13"/>
      <c r="C63" s="43">
        <f t="shared" si="1"/>
        <v>46195</v>
      </c>
      <c r="D63" s="44">
        <f t="shared" si="2"/>
        <v>26</v>
      </c>
      <c r="E63" s="111"/>
      <c r="F63" s="36"/>
      <c r="G63" s="36"/>
      <c r="H63" s="36"/>
      <c r="I63" s="83"/>
      <c r="J63" s="163"/>
      <c r="K63" s="164"/>
      <c r="L63" s="83"/>
      <c r="M63" s="86">
        <f t="shared" si="3"/>
        <v>0</v>
      </c>
      <c r="N63" s="70">
        <f t="shared" si="4"/>
        <v>0</v>
      </c>
      <c r="O63" s="7"/>
      <c r="P63" s="137"/>
      <c r="Q63" s="137"/>
      <c r="R63" s="137"/>
      <c r="S63" s="137"/>
      <c r="T63" s="32"/>
      <c r="U63" s="13"/>
      <c r="V63" s="91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</row>
    <row r="64" spans="1:46" x14ac:dyDescent="0.2">
      <c r="A64" s="88"/>
      <c r="B64" s="13"/>
      <c r="C64" s="43">
        <f t="shared" si="1"/>
        <v>46202</v>
      </c>
      <c r="D64" s="44">
        <f t="shared" si="2"/>
        <v>27</v>
      </c>
      <c r="E64" s="111"/>
      <c r="F64" s="111"/>
      <c r="G64" s="111"/>
      <c r="H64" s="111"/>
      <c r="I64" s="83"/>
      <c r="J64" s="163"/>
      <c r="K64" s="164"/>
      <c r="L64" s="83"/>
      <c r="M64" s="86">
        <f t="shared" si="3"/>
        <v>0</v>
      </c>
      <c r="N64" s="70">
        <f t="shared" si="4"/>
        <v>0</v>
      </c>
      <c r="O64" s="7"/>
      <c r="P64" s="140"/>
      <c r="Q64" s="137"/>
      <c r="R64" s="137"/>
      <c r="S64" s="137"/>
      <c r="T64" s="32"/>
      <c r="U64" s="13"/>
      <c r="V64" s="91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</row>
    <row r="65" spans="1:46" x14ac:dyDescent="0.2">
      <c r="A65" s="88"/>
      <c r="B65" s="13"/>
      <c r="C65" s="43">
        <f t="shared" si="1"/>
        <v>46209</v>
      </c>
      <c r="D65" s="44">
        <f t="shared" si="2"/>
        <v>28</v>
      </c>
      <c r="E65" s="110" t="s">
        <v>60</v>
      </c>
      <c r="F65" s="37"/>
      <c r="G65" s="37"/>
      <c r="H65" s="37"/>
      <c r="I65" s="84"/>
      <c r="J65" s="163"/>
      <c r="K65" s="164"/>
      <c r="L65" s="83"/>
      <c r="M65" s="86">
        <f>SUM(E65:L65)</f>
        <v>0</v>
      </c>
      <c r="N65" s="70">
        <f t="shared" si="4"/>
        <v>0</v>
      </c>
      <c r="O65" s="7"/>
      <c r="P65" s="140"/>
      <c r="Q65" s="137"/>
      <c r="R65" s="137"/>
      <c r="S65" s="137"/>
      <c r="T65" s="32"/>
      <c r="U65" s="13"/>
      <c r="V65" s="91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</row>
    <row r="66" spans="1:46" x14ac:dyDescent="0.2">
      <c r="A66" s="88"/>
      <c r="B66" s="13"/>
      <c r="C66" s="43">
        <f t="shared" si="1"/>
        <v>46216</v>
      </c>
      <c r="D66" s="44">
        <f t="shared" si="2"/>
        <v>29</v>
      </c>
      <c r="E66" s="110" t="s">
        <v>60</v>
      </c>
      <c r="F66" s="37"/>
      <c r="G66" s="37"/>
      <c r="H66" s="37"/>
      <c r="I66" s="84"/>
      <c r="J66" s="163"/>
      <c r="K66" s="164"/>
      <c r="L66" s="83"/>
      <c r="M66" s="86">
        <f>SUM(E66:L66)</f>
        <v>0</v>
      </c>
      <c r="N66" s="70">
        <f t="shared" si="4"/>
        <v>0</v>
      </c>
      <c r="O66" s="7"/>
      <c r="P66" s="140"/>
      <c r="Q66" s="137"/>
      <c r="R66" s="137"/>
      <c r="S66" s="137"/>
      <c r="T66" s="32"/>
      <c r="U66" s="13"/>
      <c r="V66" s="91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</row>
    <row r="67" spans="1:46" x14ac:dyDescent="0.2">
      <c r="A67" s="88"/>
      <c r="B67" s="13"/>
      <c r="C67" s="43">
        <f t="shared" si="1"/>
        <v>46223</v>
      </c>
      <c r="D67" s="44">
        <f t="shared" si="2"/>
        <v>30</v>
      </c>
      <c r="E67" s="110" t="s">
        <v>60</v>
      </c>
      <c r="F67" s="37"/>
      <c r="G67" s="37"/>
      <c r="H67" s="37"/>
      <c r="I67" s="84"/>
      <c r="J67" s="163"/>
      <c r="K67" s="164"/>
      <c r="L67" s="83"/>
      <c r="M67" s="86">
        <f t="shared" si="3"/>
        <v>0</v>
      </c>
      <c r="N67" s="70">
        <f t="shared" si="4"/>
        <v>0</v>
      </c>
      <c r="O67" s="7"/>
      <c r="P67" s="137"/>
      <c r="Q67" s="137"/>
      <c r="R67" s="137"/>
      <c r="S67" s="137"/>
      <c r="T67" s="32"/>
      <c r="U67" s="13"/>
      <c r="V67" s="91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</row>
    <row r="68" spans="1:46" x14ac:dyDescent="0.2">
      <c r="A68" s="88"/>
      <c r="B68" s="13"/>
      <c r="C68" s="43">
        <f t="shared" si="1"/>
        <v>46230</v>
      </c>
      <c r="D68" s="44">
        <f t="shared" si="2"/>
        <v>31</v>
      </c>
      <c r="E68" s="110" t="s">
        <v>60</v>
      </c>
      <c r="F68" s="37"/>
      <c r="G68" s="37"/>
      <c r="H68" s="37"/>
      <c r="I68" s="84"/>
      <c r="J68" s="163"/>
      <c r="K68" s="164"/>
      <c r="L68" s="83"/>
      <c r="M68" s="86">
        <f t="shared" si="3"/>
        <v>0</v>
      </c>
      <c r="N68" s="70">
        <f t="shared" si="4"/>
        <v>0</v>
      </c>
      <c r="O68" s="7"/>
      <c r="P68" s="140"/>
      <c r="Q68" s="137"/>
      <c r="R68" s="137"/>
      <c r="S68" s="137"/>
      <c r="T68" s="32"/>
      <c r="U68" s="13"/>
      <c r="V68" s="91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</row>
    <row r="69" spans="1:46" x14ac:dyDescent="0.2">
      <c r="A69" s="88"/>
      <c r="B69" s="13"/>
      <c r="C69" s="43">
        <f t="shared" si="1"/>
        <v>46237</v>
      </c>
      <c r="D69" s="44">
        <f t="shared" si="2"/>
        <v>32</v>
      </c>
      <c r="E69" s="110" t="s">
        <v>60</v>
      </c>
      <c r="F69" s="37"/>
      <c r="G69" s="37"/>
      <c r="H69" s="37"/>
      <c r="I69" s="84"/>
      <c r="J69" s="163"/>
      <c r="K69" s="164"/>
      <c r="L69" s="83"/>
      <c r="M69" s="86">
        <f t="shared" si="3"/>
        <v>0</v>
      </c>
      <c r="N69" s="70">
        <f t="shared" si="4"/>
        <v>0</v>
      </c>
      <c r="O69" s="7"/>
      <c r="P69" s="140"/>
      <c r="Q69" s="137"/>
      <c r="R69" s="137"/>
      <c r="S69" s="137"/>
      <c r="T69" s="32"/>
      <c r="U69" s="13"/>
      <c r="V69" s="91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</row>
    <row r="70" spans="1:46" x14ac:dyDescent="0.2">
      <c r="A70" s="88"/>
      <c r="B70" s="13"/>
      <c r="C70" s="43">
        <f t="shared" si="1"/>
        <v>46244</v>
      </c>
      <c r="D70" s="44">
        <f t="shared" si="2"/>
        <v>33</v>
      </c>
      <c r="E70" s="110" t="s">
        <v>60</v>
      </c>
      <c r="F70" s="37"/>
      <c r="G70" s="37"/>
      <c r="H70" s="37"/>
      <c r="I70" s="84"/>
      <c r="J70" s="163"/>
      <c r="K70" s="164"/>
      <c r="L70" s="83"/>
      <c r="M70" s="86">
        <f t="shared" si="3"/>
        <v>0</v>
      </c>
      <c r="N70" s="70">
        <f t="shared" si="4"/>
        <v>0</v>
      </c>
      <c r="O70" s="7"/>
      <c r="P70" s="140"/>
      <c r="Q70" s="137"/>
      <c r="R70" s="137"/>
      <c r="S70" s="137"/>
      <c r="T70" s="32"/>
      <c r="U70" s="13"/>
      <c r="V70" s="91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</row>
    <row r="71" spans="1:46" x14ac:dyDescent="0.2">
      <c r="A71" s="88"/>
      <c r="B71" s="13"/>
      <c r="C71" s="43">
        <f t="shared" si="1"/>
        <v>46251</v>
      </c>
      <c r="D71" s="44">
        <f t="shared" si="2"/>
        <v>34</v>
      </c>
      <c r="E71" s="130"/>
      <c r="F71" s="36"/>
      <c r="G71" s="36"/>
      <c r="H71" s="36"/>
      <c r="I71" s="83"/>
      <c r="J71" s="163"/>
      <c r="K71" s="164"/>
      <c r="L71" s="83"/>
      <c r="M71" s="86">
        <f>SUM(E71:L71)</f>
        <v>0</v>
      </c>
      <c r="N71" s="70">
        <f t="shared" si="4"/>
        <v>0</v>
      </c>
      <c r="O71" s="7"/>
      <c r="P71" s="137"/>
      <c r="Q71" s="137"/>
      <c r="R71" s="137"/>
      <c r="S71" s="137"/>
      <c r="T71" s="32"/>
      <c r="U71" s="13"/>
      <c r="V71" s="91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</row>
    <row r="72" spans="1:46" x14ac:dyDescent="0.2">
      <c r="A72" s="88"/>
      <c r="B72" s="13"/>
      <c r="C72" s="43">
        <f t="shared" si="1"/>
        <v>46258</v>
      </c>
      <c r="D72" s="44">
        <f t="shared" si="2"/>
        <v>35</v>
      </c>
      <c r="E72" s="130"/>
      <c r="F72" s="36"/>
      <c r="G72" s="36"/>
      <c r="H72" s="36"/>
      <c r="I72" s="83"/>
      <c r="J72" s="163"/>
      <c r="K72" s="164"/>
      <c r="L72" s="83"/>
      <c r="M72" s="86">
        <f>SUM(E72:L72)</f>
        <v>0</v>
      </c>
      <c r="N72" s="70">
        <f t="shared" si="4"/>
        <v>0</v>
      </c>
      <c r="O72" s="7"/>
      <c r="P72" s="140"/>
      <c r="Q72" s="137"/>
      <c r="R72" s="137"/>
      <c r="S72" s="137"/>
      <c r="T72" s="32"/>
      <c r="U72" s="13"/>
      <c r="V72" s="91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</row>
    <row r="73" spans="1:46" x14ac:dyDescent="0.2">
      <c r="A73" s="88"/>
      <c r="B73" s="13"/>
      <c r="C73" s="43">
        <f t="shared" si="1"/>
        <v>46265</v>
      </c>
      <c r="D73" s="44">
        <f t="shared" si="2"/>
        <v>36</v>
      </c>
      <c r="E73" s="130"/>
      <c r="F73" s="36"/>
      <c r="G73" s="36"/>
      <c r="H73" s="36"/>
      <c r="I73" s="83"/>
      <c r="J73" s="163"/>
      <c r="K73" s="164"/>
      <c r="L73" s="83"/>
      <c r="M73" s="86">
        <f t="shared" si="3"/>
        <v>0</v>
      </c>
      <c r="N73" s="70">
        <f t="shared" si="4"/>
        <v>0</v>
      </c>
      <c r="O73" s="7"/>
      <c r="P73" s="140"/>
      <c r="Q73" s="137"/>
      <c r="R73" s="137"/>
      <c r="S73" s="137"/>
      <c r="T73" s="32"/>
      <c r="U73" s="13"/>
      <c r="V73" s="91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</row>
    <row r="74" spans="1:46" x14ac:dyDescent="0.2">
      <c r="A74" s="88"/>
      <c r="B74" s="13"/>
      <c r="C74" s="43">
        <f t="shared" si="1"/>
        <v>46272</v>
      </c>
      <c r="D74" s="44">
        <f t="shared" si="2"/>
        <v>37</v>
      </c>
      <c r="E74" s="130"/>
      <c r="F74" s="36"/>
      <c r="G74" s="36"/>
      <c r="H74" s="36"/>
      <c r="I74" s="83"/>
      <c r="J74" s="163"/>
      <c r="K74" s="164"/>
      <c r="L74" s="83"/>
      <c r="M74" s="86">
        <f t="shared" si="3"/>
        <v>0</v>
      </c>
      <c r="N74" s="70">
        <f t="shared" si="4"/>
        <v>0</v>
      </c>
      <c r="O74" s="7"/>
      <c r="P74" s="140"/>
      <c r="Q74" s="137"/>
      <c r="R74" s="137"/>
      <c r="S74" s="137"/>
      <c r="T74" s="32"/>
      <c r="U74" s="13"/>
      <c r="V74" s="91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</row>
    <row r="75" spans="1:46" x14ac:dyDescent="0.2">
      <c r="A75" s="88"/>
      <c r="B75" s="13"/>
      <c r="C75" s="43">
        <f t="shared" si="1"/>
        <v>46279</v>
      </c>
      <c r="D75" s="44">
        <f t="shared" si="2"/>
        <v>38</v>
      </c>
      <c r="E75" s="130"/>
      <c r="F75" s="36"/>
      <c r="G75" s="36"/>
      <c r="H75" s="36"/>
      <c r="I75" s="83"/>
      <c r="J75" s="163"/>
      <c r="K75" s="164"/>
      <c r="L75" s="83"/>
      <c r="M75" s="86">
        <f t="shared" si="3"/>
        <v>0</v>
      </c>
      <c r="N75" s="38">
        <f t="shared" si="4"/>
        <v>0</v>
      </c>
      <c r="O75" s="7"/>
      <c r="P75" s="137"/>
      <c r="Q75" s="137"/>
      <c r="R75" s="137"/>
      <c r="S75" s="137"/>
      <c r="T75" s="32"/>
      <c r="U75" s="13"/>
      <c r="V75" s="91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</row>
    <row r="76" spans="1:46" x14ac:dyDescent="0.2">
      <c r="A76" s="88"/>
      <c r="B76" s="13"/>
      <c r="C76" s="43">
        <f t="shared" si="1"/>
        <v>46286</v>
      </c>
      <c r="D76" s="44">
        <f t="shared" si="2"/>
        <v>39</v>
      </c>
      <c r="E76" s="130"/>
      <c r="F76" s="36"/>
      <c r="G76" s="36"/>
      <c r="H76" s="36"/>
      <c r="I76" s="83"/>
      <c r="J76" s="163"/>
      <c r="K76" s="164"/>
      <c r="L76" s="83"/>
      <c r="M76" s="86">
        <f t="shared" si="3"/>
        <v>0</v>
      </c>
      <c r="N76" s="38">
        <f t="shared" si="4"/>
        <v>0</v>
      </c>
      <c r="O76" s="7"/>
      <c r="P76" s="137"/>
      <c r="Q76" s="137"/>
      <c r="R76" s="137"/>
      <c r="S76" s="137"/>
      <c r="T76" s="32"/>
      <c r="U76" s="13"/>
      <c r="V76" s="91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</row>
    <row r="77" spans="1:46" ht="13.5" thickBot="1" x14ac:dyDescent="0.25">
      <c r="A77" s="88"/>
      <c r="B77" s="13"/>
      <c r="C77" s="43">
        <f t="shared" si="1"/>
        <v>46293</v>
      </c>
      <c r="D77" s="57">
        <f t="shared" si="2"/>
        <v>40</v>
      </c>
      <c r="E77" s="150"/>
      <c r="F77" s="150"/>
      <c r="G77" s="150"/>
      <c r="H77" s="133"/>
      <c r="I77" s="134"/>
      <c r="J77" s="209"/>
      <c r="K77" s="210"/>
      <c r="L77" s="94"/>
      <c r="M77" s="87">
        <f t="shared" si="3"/>
        <v>0</v>
      </c>
      <c r="N77" s="73">
        <f t="shared" si="4"/>
        <v>0</v>
      </c>
      <c r="O77" s="16"/>
      <c r="P77" s="141"/>
      <c r="Q77" s="141"/>
      <c r="R77" s="141"/>
      <c r="S77" s="141"/>
      <c r="T77" s="40"/>
      <c r="U77" s="13"/>
      <c r="V77" s="91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</row>
    <row r="78" spans="1:46" x14ac:dyDescent="0.2">
      <c r="A78" s="88"/>
      <c r="B78" s="13"/>
      <c r="C78" s="43"/>
      <c r="D78" s="33"/>
      <c r="E78" s="156">
        <f>SUM(E25:I77)+MIN(J79,SUM(J25:K77))+MIN(L79,SUM(L25:L77))</f>
        <v>0</v>
      </c>
      <c r="F78" s="157"/>
      <c r="G78" s="158"/>
      <c r="H78" s="13"/>
      <c r="I78" s="93" t="s">
        <v>31</v>
      </c>
      <c r="J78" s="151">
        <f>SUM(J25:K77)</f>
        <v>0</v>
      </c>
      <c r="K78" s="152"/>
      <c r="L78" s="97">
        <f>SUM(L25:L77)</f>
        <v>0</v>
      </c>
      <c r="M78" s="92"/>
      <c r="N78" s="13"/>
      <c r="O78" s="13"/>
      <c r="P78" s="13"/>
      <c r="Q78" s="13"/>
      <c r="R78" s="13"/>
      <c r="S78" s="13"/>
      <c r="T78" s="32"/>
      <c r="U78" s="13"/>
      <c r="V78" s="91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</row>
    <row r="79" spans="1:46" ht="13.5" thickBot="1" x14ac:dyDescent="0.25">
      <c r="A79" s="88"/>
      <c r="B79" s="13"/>
      <c r="C79" s="43"/>
      <c r="D79" s="33"/>
      <c r="E79" s="198"/>
      <c r="F79" s="199"/>
      <c r="G79" s="200"/>
      <c r="H79" s="13"/>
      <c r="I79" s="119" t="s">
        <v>61</v>
      </c>
      <c r="J79" s="153">
        <f>I8+I12+I16+I20</f>
        <v>82.999999999999986</v>
      </c>
      <c r="K79" s="154"/>
      <c r="L79" s="98">
        <f>J8+J12+J16+J20</f>
        <v>40</v>
      </c>
      <c r="M79" s="13"/>
      <c r="N79" s="13"/>
      <c r="O79" s="13"/>
      <c r="P79" s="13"/>
      <c r="Q79" s="13"/>
      <c r="R79" s="13"/>
      <c r="S79" s="13"/>
      <c r="T79" s="32"/>
      <c r="U79" s="13"/>
      <c r="V79" s="91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</row>
    <row r="80" spans="1:46" ht="14.25" thickTop="1" thickBot="1" x14ac:dyDescent="0.25">
      <c r="A80" s="88"/>
      <c r="B80" s="13"/>
      <c r="C80" s="43"/>
      <c r="D80" s="34"/>
      <c r="E80" s="167">
        <f>SUM(E22-E79)</f>
        <v>1659</v>
      </c>
      <c r="F80" s="167"/>
      <c r="G80" s="167"/>
      <c r="H80" s="35"/>
      <c r="I80" s="95" t="s">
        <v>31</v>
      </c>
      <c r="J80" s="96">
        <v>83</v>
      </c>
      <c r="K80" s="96"/>
      <c r="L80" s="96">
        <v>40</v>
      </c>
      <c r="M80" s="9"/>
      <c r="N80" s="9"/>
      <c r="O80" s="9"/>
      <c r="P80" s="9"/>
      <c r="Q80" s="9"/>
      <c r="R80" s="9"/>
      <c r="S80" s="9"/>
      <c r="T80" s="40"/>
      <c r="U80" s="13"/>
      <c r="V80" s="91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</row>
    <row r="81" spans="1:46" ht="16.5" thickBot="1" x14ac:dyDescent="0.3">
      <c r="A81" s="88"/>
      <c r="B81" s="13"/>
      <c r="C81" s="43"/>
      <c r="D81" s="2"/>
      <c r="E81" s="155">
        <f>SUM(E78-E80)</f>
        <v>-1659</v>
      </c>
      <c r="F81" s="155"/>
      <c r="G81" s="155"/>
      <c r="H81" s="201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58"/>
      <c r="U81" s="13"/>
      <c r="V81" s="91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</row>
    <row r="82" spans="1:46" ht="4.5" customHeight="1" thickBot="1" x14ac:dyDescent="0.25">
      <c r="A82" s="88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91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</row>
    <row r="83" spans="1:46" s="63" customFormat="1" ht="13.5" thickTop="1" x14ac:dyDescent="0.2"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</row>
    <row r="84" spans="1:46" s="63" customFormat="1" x14ac:dyDescent="0.2"/>
    <row r="85" spans="1:46" s="63" customFormat="1" x14ac:dyDescent="0.2"/>
    <row r="86" spans="1:46" s="63" customFormat="1" x14ac:dyDescent="0.2"/>
    <row r="87" spans="1:46" s="63" customFormat="1" x14ac:dyDescent="0.2"/>
    <row r="88" spans="1:46" s="63" customFormat="1" x14ac:dyDescent="0.2"/>
    <row r="89" spans="1:46" s="63" customFormat="1" x14ac:dyDescent="0.2"/>
    <row r="90" spans="1:46" s="63" customFormat="1" x14ac:dyDescent="0.2"/>
    <row r="91" spans="1:46" s="63" customFormat="1" x14ac:dyDescent="0.2"/>
    <row r="92" spans="1:46" s="63" customFormat="1" x14ac:dyDescent="0.2"/>
    <row r="93" spans="1:46" s="63" customFormat="1" x14ac:dyDescent="0.2"/>
    <row r="94" spans="1:46" s="63" customFormat="1" x14ac:dyDescent="0.2"/>
    <row r="95" spans="1:46" s="63" customFormat="1" x14ac:dyDescent="0.2"/>
    <row r="96" spans="1:46" s="63" customFormat="1" x14ac:dyDescent="0.2"/>
    <row r="97" spans="3:19" s="63" customFormat="1" x14ac:dyDescent="0.2"/>
    <row r="98" spans="3:19" s="63" customFormat="1" x14ac:dyDescent="0.2"/>
    <row r="99" spans="3:19" s="63" customFormat="1" x14ac:dyDescent="0.2"/>
    <row r="100" spans="3:19" s="63" customFormat="1" x14ac:dyDescent="0.2"/>
    <row r="101" spans="3:19" s="63" customFormat="1" x14ac:dyDescent="0.2"/>
    <row r="102" spans="3:19" s="63" customFormat="1" x14ac:dyDescent="0.2"/>
    <row r="103" spans="3:19" s="63" customFormat="1" x14ac:dyDescent="0.2"/>
    <row r="104" spans="3:19" s="63" customFormat="1" x14ac:dyDescent="0.2"/>
    <row r="105" spans="3:19" s="63" customFormat="1" x14ac:dyDescent="0.2"/>
    <row r="106" spans="3:19" x14ac:dyDescent="0.2"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</row>
    <row r="107" spans="3:19" x14ac:dyDescent="0.2"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</row>
    <row r="108" spans="3:19" x14ac:dyDescent="0.2"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</row>
    <row r="109" spans="3:19" x14ac:dyDescent="0.2"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</row>
    <row r="110" spans="3:19" x14ac:dyDescent="0.2"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</row>
    <row r="111" spans="3:19" x14ac:dyDescent="0.2"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</row>
    <row r="112" spans="3:19" x14ac:dyDescent="0.2"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</row>
    <row r="113" spans="3:19" x14ac:dyDescent="0.2"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</row>
    <row r="114" spans="3:19" x14ac:dyDescent="0.2"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</row>
    <row r="115" spans="3:19" x14ac:dyDescent="0.2"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</row>
    <row r="116" spans="3:19" x14ac:dyDescent="0.2"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</row>
    <row r="117" spans="3:19" x14ac:dyDescent="0.2"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</row>
    <row r="118" spans="3:19" x14ac:dyDescent="0.2"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</row>
    <row r="119" spans="3:19" x14ac:dyDescent="0.2"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</row>
    <row r="120" spans="3:19" x14ac:dyDescent="0.2"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</row>
    <row r="121" spans="3:19" x14ac:dyDescent="0.2"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</row>
    <row r="122" spans="3:19" x14ac:dyDescent="0.2"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</row>
    <row r="123" spans="3:19" x14ac:dyDescent="0.2"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</row>
    <row r="124" spans="3:19" x14ac:dyDescent="0.2"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</row>
    <row r="125" spans="3:19" x14ac:dyDescent="0.2"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</row>
    <row r="126" spans="3:19" x14ac:dyDescent="0.2"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</row>
    <row r="127" spans="3:19" x14ac:dyDescent="0.2"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</row>
    <row r="128" spans="3:19" x14ac:dyDescent="0.2"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</row>
    <row r="129" spans="3:19" x14ac:dyDescent="0.2"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</row>
    <row r="130" spans="3:19" x14ac:dyDescent="0.2"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</row>
    <row r="131" spans="3:19" x14ac:dyDescent="0.2"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</row>
    <row r="132" spans="3:19" x14ac:dyDescent="0.2"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</row>
    <row r="133" spans="3:19" x14ac:dyDescent="0.2"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</row>
    <row r="134" spans="3:19" x14ac:dyDescent="0.2"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</row>
    <row r="135" spans="3:19" x14ac:dyDescent="0.2"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</row>
    <row r="136" spans="3:19" x14ac:dyDescent="0.2"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</row>
    <row r="137" spans="3:19" x14ac:dyDescent="0.2"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</row>
    <row r="138" spans="3:19" x14ac:dyDescent="0.2"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</row>
    <row r="139" spans="3:19" x14ac:dyDescent="0.2"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</row>
    <row r="140" spans="3:19" x14ac:dyDescent="0.2"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</row>
    <row r="141" spans="3:19" x14ac:dyDescent="0.2"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</row>
    <row r="142" spans="3:19" x14ac:dyDescent="0.2"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</row>
    <row r="143" spans="3:19" x14ac:dyDescent="0.2"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</row>
    <row r="144" spans="3:19" x14ac:dyDescent="0.2"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</row>
    <row r="145" spans="3:19" x14ac:dyDescent="0.2"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</row>
    <row r="146" spans="3:19" x14ac:dyDescent="0.2"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</row>
    <row r="147" spans="3:19" x14ac:dyDescent="0.2"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</row>
    <row r="148" spans="3:19" x14ac:dyDescent="0.2"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</row>
    <row r="149" spans="3:19" x14ac:dyDescent="0.2"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</row>
    <row r="150" spans="3:19" x14ac:dyDescent="0.2"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</row>
    <row r="151" spans="3:19" x14ac:dyDescent="0.2"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</row>
    <row r="152" spans="3:19" x14ac:dyDescent="0.2"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</row>
    <row r="153" spans="3:19" x14ac:dyDescent="0.2"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</row>
    <row r="154" spans="3:19" x14ac:dyDescent="0.2"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</row>
    <row r="155" spans="3:19" x14ac:dyDescent="0.2"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</row>
    <row r="156" spans="3:19" x14ac:dyDescent="0.2"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</row>
    <row r="157" spans="3:19" x14ac:dyDescent="0.2"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</row>
    <row r="158" spans="3:19" x14ac:dyDescent="0.2"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</row>
    <row r="159" spans="3:19" x14ac:dyDescent="0.2"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</row>
    <row r="160" spans="3:19" x14ac:dyDescent="0.2"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</row>
    <row r="161" spans="3:19" x14ac:dyDescent="0.2"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</row>
    <row r="162" spans="3:19" x14ac:dyDescent="0.2"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</row>
    <row r="163" spans="3:19" x14ac:dyDescent="0.2"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</row>
    <row r="164" spans="3:19" x14ac:dyDescent="0.2"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</row>
    <row r="165" spans="3:19" x14ac:dyDescent="0.2"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</row>
    <row r="166" spans="3:19" x14ac:dyDescent="0.2"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</row>
    <row r="167" spans="3:19" x14ac:dyDescent="0.2"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</row>
    <row r="168" spans="3:19" x14ac:dyDescent="0.2"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</row>
    <row r="169" spans="3:19" x14ac:dyDescent="0.2"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</row>
    <row r="170" spans="3:19" x14ac:dyDescent="0.2"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</row>
    <row r="171" spans="3:19" x14ac:dyDescent="0.2"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</row>
    <row r="172" spans="3:19" x14ac:dyDescent="0.2"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</row>
    <row r="173" spans="3:19" x14ac:dyDescent="0.2"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</row>
    <row r="174" spans="3:19" x14ac:dyDescent="0.2"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</row>
    <row r="175" spans="3:19" x14ac:dyDescent="0.2"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</row>
    <row r="176" spans="3:19" x14ac:dyDescent="0.2"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</row>
    <row r="177" spans="3:19" x14ac:dyDescent="0.2"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</row>
    <row r="178" spans="3:19" x14ac:dyDescent="0.2"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</row>
    <row r="179" spans="3:19" x14ac:dyDescent="0.2"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</row>
    <row r="180" spans="3:19" x14ac:dyDescent="0.2"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</row>
    <row r="181" spans="3:19" x14ac:dyDescent="0.2"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</row>
    <row r="182" spans="3:19" x14ac:dyDescent="0.2"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</row>
    <row r="183" spans="3:19" x14ac:dyDescent="0.2"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</row>
    <row r="184" spans="3:19" x14ac:dyDescent="0.2"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</row>
    <row r="185" spans="3:19" x14ac:dyDescent="0.2"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</row>
    <row r="186" spans="3:19" x14ac:dyDescent="0.2"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</row>
    <row r="187" spans="3:19" x14ac:dyDescent="0.2"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</row>
    <row r="188" spans="3:19" x14ac:dyDescent="0.2"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</row>
    <row r="189" spans="3:19" x14ac:dyDescent="0.2"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</row>
    <row r="190" spans="3:19" x14ac:dyDescent="0.2"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</row>
    <row r="191" spans="3:19" x14ac:dyDescent="0.2"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</row>
    <row r="192" spans="3:19" x14ac:dyDescent="0.2"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</row>
    <row r="193" spans="3:19" x14ac:dyDescent="0.2"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</row>
    <row r="194" spans="3:19" x14ac:dyDescent="0.2"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</row>
    <row r="195" spans="3:19" x14ac:dyDescent="0.2"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</row>
    <row r="196" spans="3:19" x14ac:dyDescent="0.2"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</row>
    <row r="197" spans="3:19" x14ac:dyDescent="0.2"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</row>
    <row r="198" spans="3:19" x14ac:dyDescent="0.2"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</row>
    <row r="199" spans="3:19" x14ac:dyDescent="0.2"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</row>
    <row r="200" spans="3:19" x14ac:dyDescent="0.2"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</row>
    <row r="201" spans="3:19" x14ac:dyDescent="0.2"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</row>
    <row r="202" spans="3:19" x14ac:dyDescent="0.2"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</row>
    <row r="203" spans="3:19" x14ac:dyDescent="0.2"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</row>
    <row r="204" spans="3:19" x14ac:dyDescent="0.2"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</row>
    <row r="205" spans="3:19" x14ac:dyDescent="0.2"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</row>
    <row r="206" spans="3:19" x14ac:dyDescent="0.2"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</row>
    <row r="207" spans="3:19" x14ac:dyDescent="0.2"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</row>
    <row r="208" spans="3:19" x14ac:dyDescent="0.2"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</row>
    <row r="209" spans="3:19" x14ac:dyDescent="0.2"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</row>
    <row r="210" spans="3:19" x14ac:dyDescent="0.2"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</row>
    <row r="211" spans="3:19" x14ac:dyDescent="0.2"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</row>
    <row r="212" spans="3:19" x14ac:dyDescent="0.2"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</row>
    <row r="213" spans="3:19" x14ac:dyDescent="0.2"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</row>
    <row r="214" spans="3:19" x14ac:dyDescent="0.2"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</row>
    <row r="215" spans="3:19" x14ac:dyDescent="0.2"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</row>
    <row r="216" spans="3:19" x14ac:dyDescent="0.2"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</row>
    <row r="217" spans="3:19" x14ac:dyDescent="0.2"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</row>
    <row r="218" spans="3:19" x14ac:dyDescent="0.2"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</row>
    <row r="219" spans="3:19" x14ac:dyDescent="0.2"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</row>
    <row r="220" spans="3:19" x14ac:dyDescent="0.2"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</row>
    <row r="221" spans="3:19" x14ac:dyDescent="0.2"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</row>
    <row r="222" spans="3:19" x14ac:dyDescent="0.2"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</row>
    <row r="223" spans="3:19" x14ac:dyDescent="0.2"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</row>
    <row r="224" spans="3:19" x14ac:dyDescent="0.2"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</row>
    <row r="225" spans="3:19" x14ac:dyDescent="0.2"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</row>
    <row r="226" spans="3:19" x14ac:dyDescent="0.2"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</row>
    <row r="227" spans="3:19" x14ac:dyDescent="0.2"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</row>
    <row r="228" spans="3:19" x14ac:dyDescent="0.2"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</row>
    <row r="229" spans="3:19" x14ac:dyDescent="0.2"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</row>
    <row r="230" spans="3:19" x14ac:dyDescent="0.2"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</row>
    <row r="231" spans="3:19" x14ac:dyDescent="0.2"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</row>
    <row r="232" spans="3:19" x14ac:dyDescent="0.2"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</row>
    <row r="233" spans="3:19" x14ac:dyDescent="0.2"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</row>
    <row r="234" spans="3:19" x14ac:dyDescent="0.2"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</row>
    <row r="235" spans="3:19" x14ac:dyDescent="0.2"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</row>
    <row r="236" spans="3:19" x14ac:dyDescent="0.2"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</row>
    <row r="237" spans="3:19" x14ac:dyDescent="0.2"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</row>
    <row r="238" spans="3:19" x14ac:dyDescent="0.2"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</row>
    <row r="239" spans="3:19" x14ac:dyDescent="0.2"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</row>
    <row r="240" spans="3:19" x14ac:dyDescent="0.2"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</row>
    <row r="241" spans="3:19" x14ac:dyDescent="0.2"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</row>
    <row r="242" spans="3:19" x14ac:dyDescent="0.2"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</row>
    <row r="243" spans="3:19" x14ac:dyDescent="0.2"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</row>
    <row r="244" spans="3:19" x14ac:dyDescent="0.2"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</row>
    <row r="245" spans="3:19" x14ac:dyDescent="0.2"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</row>
    <row r="246" spans="3:19" x14ac:dyDescent="0.2"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</row>
    <row r="247" spans="3:19" x14ac:dyDescent="0.2"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</row>
    <row r="248" spans="3:19" x14ac:dyDescent="0.2"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</row>
    <row r="249" spans="3:19" x14ac:dyDescent="0.2"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</row>
    <row r="250" spans="3:19" x14ac:dyDescent="0.2"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</row>
    <row r="251" spans="3:19" x14ac:dyDescent="0.2"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</row>
    <row r="252" spans="3:19" x14ac:dyDescent="0.2"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</row>
    <row r="253" spans="3:19" x14ac:dyDescent="0.2"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</row>
    <row r="254" spans="3:19" x14ac:dyDescent="0.2"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</row>
    <row r="255" spans="3:19" x14ac:dyDescent="0.2"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</row>
    <row r="256" spans="3:19" x14ac:dyDescent="0.2"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</row>
    <row r="257" spans="3:19" x14ac:dyDescent="0.2"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</row>
    <row r="258" spans="3:19" x14ac:dyDescent="0.2"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</row>
    <row r="259" spans="3:19" x14ac:dyDescent="0.2"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</row>
    <row r="260" spans="3:19" x14ac:dyDescent="0.2"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</row>
    <row r="261" spans="3:19" x14ac:dyDescent="0.2"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</row>
    <row r="262" spans="3:19" x14ac:dyDescent="0.2"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</row>
    <row r="263" spans="3:19" x14ac:dyDescent="0.2"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</row>
    <row r="264" spans="3:19" x14ac:dyDescent="0.2"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</row>
    <row r="265" spans="3:19" x14ac:dyDescent="0.2"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</row>
    <row r="266" spans="3:19" x14ac:dyDescent="0.2"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</row>
    <row r="267" spans="3:19" x14ac:dyDescent="0.2"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</row>
    <row r="268" spans="3:19" x14ac:dyDescent="0.2"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</row>
    <row r="269" spans="3:19" x14ac:dyDescent="0.2"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</row>
    <row r="270" spans="3:19" x14ac:dyDescent="0.2"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</row>
    <row r="271" spans="3:19" x14ac:dyDescent="0.2"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</row>
    <row r="272" spans="3:19" x14ac:dyDescent="0.2"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</row>
    <row r="273" spans="3:19" x14ac:dyDescent="0.2"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</row>
    <row r="274" spans="3:19" x14ac:dyDescent="0.2"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</row>
    <row r="275" spans="3:19" x14ac:dyDescent="0.2"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</row>
    <row r="276" spans="3:19" x14ac:dyDescent="0.2"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</row>
    <row r="277" spans="3:19" x14ac:dyDescent="0.2"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</row>
    <row r="278" spans="3:19" x14ac:dyDescent="0.2"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</row>
    <row r="279" spans="3:19" x14ac:dyDescent="0.2"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</row>
    <row r="280" spans="3:19" x14ac:dyDescent="0.2"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</row>
    <row r="281" spans="3:19" x14ac:dyDescent="0.2"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</row>
    <row r="282" spans="3:19" x14ac:dyDescent="0.2"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</row>
    <row r="283" spans="3:19" x14ac:dyDescent="0.2"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</row>
    <row r="284" spans="3:19" x14ac:dyDescent="0.2"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</row>
    <row r="285" spans="3:19" x14ac:dyDescent="0.2"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</row>
    <row r="286" spans="3:19" x14ac:dyDescent="0.2"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</row>
    <row r="287" spans="3:19" x14ac:dyDescent="0.2"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</row>
    <row r="288" spans="3:19" x14ac:dyDescent="0.2"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</row>
    <row r="289" spans="3:19" x14ac:dyDescent="0.2"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</row>
    <row r="290" spans="3:19" x14ac:dyDescent="0.2"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</row>
    <row r="291" spans="3:19" x14ac:dyDescent="0.2"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</row>
    <row r="292" spans="3:19" x14ac:dyDescent="0.2"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</row>
    <row r="293" spans="3:19" x14ac:dyDescent="0.2"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</row>
    <row r="294" spans="3:19" x14ac:dyDescent="0.2"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</row>
    <row r="295" spans="3:19" x14ac:dyDescent="0.2"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</row>
    <row r="296" spans="3:19" x14ac:dyDescent="0.2"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</row>
    <row r="297" spans="3:19" x14ac:dyDescent="0.2"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</row>
    <row r="298" spans="3:19" x14ac:dyDescent="0.2"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</row>
    <row r="299" spans="3:19" x14ac:dyDescent="0.2"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</row>
    <row r="300" spans="3:19" x14ac:dyDescent="0.2"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</row>
    <row r="301" spans="3:19" x14ac:dyDescent="0.2"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</row>
    <row r="302" spans="3:19" x14ac:dyDescent="0.2"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</row>
    <row r="303" spans="3:19" x14ac:dyDescent="0.2"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</row>
    <row r="304" spans="3:19" x14ac:dyDescent="0.2"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</row>
    <row r="305" spans="3:19" x14ac:dyDescent="0.2"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</row>
    <row r="306" spans="3:19" x14ac:dyDescent="0.2"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</row>
    <row r="307" spans="3:19" x14ac:dyDescent="0.2"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</row>
    <row r="308" spans="3:19" x14ac:dyDescent="0.2"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</row>
    <row r="309" spans="3:19" x14ac:dyDescent="0.2"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</row>
    <row r="310" spans="3:19" x14ac:dyDescent="0.2"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</row>
    <row r="311" spans="3:19" x14ac:dyDescent="0.2"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</row>
    <row r="312" spans="3:19" x14ac:dyDescent="0.2"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</row>
    <row r="313" spans="3:19" x14ac:dyDescent="0.2"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</row>
    <row r="314" spans="3:19" x14ac:dyDescent="0.2"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</row>
    <row r="315" spans="3:19" x14ac:dyDescent="0.2"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</row>
    <row r="316" spans="3:19" x14ac:dyDescent="0.2"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</row>
    <row r="317" spans="3:19" x14ac:dyDescent="0.2"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</row>
    <row r="318" spans="3:19" x14ac:dyDescent="0.2"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</row>
    <row r="319" spans="3:19" x14ac:dyDescent="0.2"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</row>
    <row r="320" spans="3:19" x14ac:dyDescent="0.2"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</row>
    <row r="321" spans="3:19" x14ac:dyDescent="0.2"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</row>
    <row r="322" spans="3:19" x14ac:dyDescent="0.2"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</row>
    <row r="323" spans="3:19" x14ac:dyDescent="0.2"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</row>
    <row r="324" spans="3:19" x14ac:dyDescent="0.2"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  <c r="Q324" s="137"/>
      <c r="R324" s="137"/>
      <c r="S324" s="137"/>
    </row>
    <row r="325" spans="3:19" x14ac:dyDescent="0.2"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</row>
    <row r="326" spans="3:19" x14ac:dyDescent="0.2"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</row>
    <row r="327" spans="3:19" x14ac:dyDescent="0.2"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</row>
    <row r="328" spans="3:19" x14ac:dyDescent="0.2"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  <c r="Q328" s="137"/>
      <c r="R328" s="137"/>
      <c r="S328" s="137"/>
    </row>
    <row r="329" spans="3:19" x14ac:dyDescent="0.2"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</row>
    <row r="330" spans="3:19" x14ac:dyDescent="0.2"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</row>
    <row r="331" spans="3:19" x14ac:dyDescent="0.2"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</row>
    <row r="332" spans="3:19" x14ac:dyDescent="0.2"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</row>
    <row r="333" spans="3:19" x14ac:dyDescent="0.2"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  <c r="Q333" s="137"/>
      <c r="R333" s="137"/>
      <c r="S333" s="137"/>
    </row>
    <row r="334" spans="3:19" x14ac:dyDescent="0.2"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</row>
    <row r="335" spans="3:19" x14ac:dyDescent="0.2"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</row>
    <row r="336" spans="3:19" x14ac:dyDescent="0.2"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</row>
    <row r="337" spans="3:19" x14ac:dyDescent="0.2"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</row>
    <row r="338" spans="3:19" x14ac:dyDescent="0.2"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</row>
    <row r="339" spans="3:19" x14ac:dyDescent="0.2"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</row>
    <row r="340" spans="3:19" x14ac:dyDescent="0.2"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</row>
    <row r="341" spans="3:19" x14ac:dyDescent="0.2"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</row>
    <row r="342" spans="3:19" x14ac:dyDescent="0.2"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</row>
    <row r="343" spans="3:19" x14ac:dyDescent="0.2"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</row>
    <row r="344" spans="3:19" x14ac:dyDescent="0.2"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</row>
    <row r="345" spans="3:19" x14ac:dyDescent="0.2"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</row>
    <row r="346" spans="3:19" x14ac:dyDescent="0.2"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</row>
    <row r="347" spans="3:19" x14ac:dyDescent="0.2"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</row>
    <row r="348" spans="3:19" x14ac:dyDescent="0.2"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</row>
    <row r="349" spans="3:19" x14ac:dyDescent="0.2"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</row>
    <row r="350" spans="3:19" x14ac:dyDescent="0.2"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</row>
    <row r="351" spans="3:19" x14ac:dyDescent="0.2"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</row>
    <row r="352" spans="3:19" x14ac:dyDescent="0.2"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</row>
    <row r="353" spans="3:19" x14ac:dyDescent="0.2"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</row>
    <row r="354" spans="3:19" x14ac:dyDescent="0.2"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</row>
    <row r="355" spans="3:19" x14ac:dyDescent="0.2"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</row>
    <row r="356" spans="3:19" x14ac:dyDescent="0.2"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</row>
    <row r="357" spans="3:19" x14ac:dyDescent="0.2"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</row>
    <row r="358" spans="3:19" x14ac:dyDescent="0.2"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</row>
    <row r="359" spans="3:19" x14ac:dyDescent="0.2"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</row>
    <row r="360" spans="3:19" x14ac:dyDescent="0.2"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</row>
    <row r="361" spans="3:19" x14ac:dyDescent="0.2"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</row>
    <row r="362" spans="3:19" x14ac:dyDescent="0.2"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</row>
    <row r="363" spans="3:19" x14ac:dyDescent="0.2"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</row>
    <row r="364" spans="3:19" x14ac:dyDescent="0.2"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</row>
    <row r="365" spans="3:19" x14ac:dyDescent="0.2"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</row>
    <row r="366" spans="3:19" x14ac:dyDescent="0.2"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</row>
    <row r="367" spans="3:19" x14ac:dyDescent="0.2"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</row>
    <row r="368" spans="3:19" x14ac:dyDescent="0.2"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</row>
    <row r="369" spans="3:19" x14ac:dyDescent="0.2"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</row>
    <row r="370" spans="3:19" x14ac:dyDescent="0.2"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</row>
    <row r="371" spans="3:19" x14ac:dyDescent="0.2"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</row>
    <row r="372" spans="3:19" x14ac:dyDescent="0.2"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</row>
    <row r="373" spans="3:19" x14ac:dyDescent="0.2"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</row>
    <row r="374" spans="3:19" x14ac:dyDescent="0.2"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</row>
    <row r="375" spans="3:19" x14ac:dyDescent="0.2"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</row>
    <row r="376" spans="3:19" x14ac:dyDescent="0.2"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</row>
    <row r="377" spans="3:19" x14ac:dyDescent="0.2"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</row>
    <row r="378" spans="3:19" x14ac:dyDescent="0.2"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</row>
    <row r="379" spans="3:19" x14ac:dyDescent="0.2"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</row>
    <row r="380" spans="3:19" x14ac:dyDescent="0.2"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</row>
    <row r="381" spans="3:19" x14ac:dyDescent="0.2"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</row>
    <row r="382" spans="3:19" x14ac:dyDescent="0.2"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</row>
    <row r="383" spans="3:19" x14ac:dyDescent="0.2"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</row>
    <row r="384" spans="3:19" x14ac:dyDescent="0.2"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</row>
    <row r="385" spans="3:19" x14ac:dyDescent="0.2"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</row>
    <row r="386" spans="3:19" x14ac:dyDescent="0.2"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</row>
    <row r="387" spans="3:19" x14ac:dyDescent="0.2"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</row>
    <row r="388" spans="3:19" x14ac:dyDescent="0.2"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</row>
    <row r="389" spans="3:19" x14ac:dyDescent="0.2"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</row>
    <row r="390" spans="3:19" x14ac:dyDescent="0.2"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</row>
    <row r="391" spans="3:19" x14ac:dyDescent="0.2"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</row>
    <row r="392" spans="3:19" x14ac:dyDescent="0.2"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</row>
    <row r="393" spans="3:19" x14ac:dyDescent="0.2"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</row>
    <row r="394" spans="3:19" x14ac:dyDescent="0.2"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</row>
    <row r="395" spans="3:19" x14ac:dyDescent="0.2"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</row>
    <row r="396" spans="3:19" x14ac:dyDescent="0.2"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</row>
    <row r="397" spans="3:19" x14ac:dyDescent="0.2"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</row>
    <row r="398" spans="3:19" x14ac:dyDescent="0.2"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</row>
    <row r="399" spans="3:19" x14ac:dyDescent="0.2"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</row>
    <row r="400" spans="3:19" x14ac:dyDescent="0.2"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</row>
    <row r="401" spans="3:19" x14ac:dyDescent="0.2"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</row>
    <row r="402" spans="3:19" x14ac:dyDescent="0.2"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</row>
    <row r="403" spans="3:19" x14ac:dyDescent="0.2"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</row>
    <row r="404" spans="3:19" x14ac:dyDescent="0.2"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</row>
    <row r="405" spans="3:19" x14ac:dyDescent="0.2"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</row>
    <row r="406" spans="3:19" x14ac:dyDescent="0.2"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</row>
    <row r="407" spans="3:19" x14ac:dyDescent="0.2"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</row>
    <row r="408" spans="3:19" x14ac:dyDescent="0.2"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</row>
    <row r="409" spans="3:19" x14ac:dyDescent="0.2"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</row>
    <row r="410" spans="3:19" x14ac:dyDescent="0.2"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</row>
    <row r="411" spans="3:19" x14ac:dyDescent="0.2"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</row>
    <row r="412" spans="3:19" x14ac:dyDescent="0.2"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</row>
    <row r="413" spans="3:19" x14ac:dyDescent="0.2"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</row>
    <row r="414" spans="3:19" x14ac:dyDescent="0.2"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</row>
    <row r="415" spans="3:19" x14ac:dyDescent="0.2"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</row>
    <row r="416" spans="3:19" x14ac:dyDescent="0.2"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</row>
    <row r="417" spans="3:19" x14ac:dyDescent="0.2"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</row>
    <row r="418" spans="3:19" x14ac:dyDescent="0.2"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</row>
    <row r="419" spans="3:19" x14ac:dyDescent="0.2"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</row>
    <row r="420" spans="3:19" x14ac:dyDescent="0.2"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</row>
    <row r="421" spans="3:19" x14ac:dyDescent="0.2"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</row>
    <row r="422" spans="3:19" x14ac:dyDescent="0.2"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</row>
    <row r="423" spans="3:19" x14ac:dyDescent="0.2"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</row>
    <row r="424" spans="3:19" x14ac:dyDescent="0.2"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</row>
    <row r="425" spans="3:19" x14ac:dyDescent="0.2"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</row>
    <row r="426" spans="3:19" x14ac:dyDescent="0.2"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</row>
    <row r="427" spans="3:19" x14ac:dyDescent="0.2"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</row>
    <row r="428" spans="3:19" x14ac:dyDescent="0.2"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</row>
    <row r="429" spans="3:19" x14ac:dyDescent="0.2"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</row>
    <row r="430" spans="3:19" x14ac:dyDescent="0.2"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</row>
    <row r="431" spans="3:19" x14ac:dyDescent="0.2"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</row>
    <row r="432" spans="3:19" x14ac:dyDescent="0.2"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</row>
    <row r="433" spans="3:19" x14ac:dyDescent="0.2"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</row>
    <row r="434" spans="3:19" x14ac:dyDescent="0.2"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</row>
    <row r="435" spans="3:19" x14ac:dyDescent="0.2"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</row>
    <row r="436" spans="3:19" x14ac:dyDescent="0.2"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</row>
    <row r="437" spans="3:19" x14ac:dyDescent="0.2"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</row>
    <row r="438" spans="3:19" x14ac:dyDescent="0.2"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</row>
    <row r="439" spans="3:19" x14ac:dyDescent="0.2"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</row>
    <row r="440" spans="3:19" x14ac:dyDescent="0.2"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</row>
    <row r="441" spans="3:19" x14ac:dyDescent="0.2"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</row>
    <row r="442" spans="3:19" x14ac:dyDescent="0.2"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</row>
    <row r="443" spans="3:19" x14ac:dyDescent="0.2"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</row>
    <row r="444" spans="3:19" x14ac:dyDescent="0.2"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</row>
    <row r="445" spans="3:19" x14ac:dyDescent="0.2"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</row>
    <row r="446" spans="3:19" x14ac:dyDescent="0.2"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</row>
    <row r="447" spans="3:19" x14ac:dyDescent="0.2"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</row>
    <row r="448" spans="3:19" x14ac:dyDescent="0.2"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</row>
    <row r="449" spans="3:19" x14ac:dyDescent="0.2"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</row>
    <row r="450" spans="3:19" x14ac:dyDescent="0.2"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</row>
    <row r="451" spans="3:19" x14ac:dyDescent="0.2"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</row>
    <row r="452" spans="3:19" x14ac:dyDescent="0.2"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</row>
    <row r="453" spans="3:19" x14ac:dyDescent="0.2"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</row>
  </sheetData>
  <sheetProtection formatCells="0" formatColumns="0" formatRows="0" selectLockedCells="1"/>
  <mergeCells count="137">
    <mergeCell ref="J76:K76"/>
    <mergeCell ref="G7:H7"/>
    <mergeCell ref="F18:H18"/>
    <mergeCell ref="F19:H19"/>
    <mergeCell ref="K7:L7"/>
    <mergeCell ref="K10:L10"/>
    <mergeCell ref="K11:L11"/>
    <mergeCell ref="K14:L14"/>
    <mergeCell ref="K15:L15"/>
    <mergeCell ref="J50:K50"/>
    <mergeCell ref="J51:K51"/>
    <mergeCell ref="J52:K52"/>
    <mergeCell ref="J53:K53"/>
    <mergeCell ref="J69:K69"/>
    <mergeCell ref="J70:K70"/>
    <mergeCell ref="J71:K71"/>
    <mergeCell ref="J72:K72"/>
    <mergeCell ref="J59:K59"/>
    <mergeCell ref="J60:K60"/>
    <mergeCell ref="J61:K61"/>
    <mergeCell ref="J62:K62"/>
    <mergeCell ref="J63:K63"/>
    <mergeCell ref="J54:K54"/>
    <mergeCell ref="J55:K55"/>
    <mergeCell ref="Q45:S45"/>
    <mergeCell ref="J45:K45"/>
    <mergeCell ref="P14:Q14"/>
    <mergeCell ref="P10:Q10"/>
    <mergeCell ref="P18:Q18"/>
    <mergeCell ref="K18:L18"/>
    <mergeCell ref="K19:L19"/>
    <mergeCell ref="F10:H10"/>
    <mergeCell ref="F11:H11"/>
    <mergeCell ref="F14:H14"/>
    <mergeCell ref="F15:H15"/>
    <mergeCell ref="I10:J10"/>
    <mergeCell ref="M10:N10"/>
    <mergeCell ref="I14:J14"/>
    <mergeCell ref="M14:N14"/>
    <mergeCell ref="I18:J18"/>
    <mergeCell ref="M18:N18"/>
    <mergeCell ref="Q46:S46"/>
    <mergeCell ref="Q47:S47"/>
    <mergeCell ref="E79:G79"/>
    <mergeCell ref="H81:S81"/>
    <mergeCell ref="R32:S32"/>
    <mergeCell ref="R33:S33"/>
    <mergeCell ref="R34:S34"/>
    <mergeCell ref="R35:S35"/>
    <mergeCell ref="Q39:S39"/>
    <mergeCell ref="Q40:S40"/>
    <mergeCell ref="Q41:S41"/>
    <mergeCell ref="Q43:S43"/>
    <mergeCell ref="Q44:S44"/>
    <mergeCell ref="Q38:S38"/>
    <mergeCell ref="Q42:S42"/>
    <mergeCell ref="J77:K77"/>
    <mergeCell ref="J64:K64"/>
    <mergeCell ref="J65:K65"/>
    <mergeCell ref="J66:K66"/>
    <mergeCell ref="J67:K67"/>
    <mergeCell ref="J68:K68"/>
    <mergeCell ref="J74:K74"/>
    <mergeCell ref="J75:K75"/>
    <mergeCell ref="J49:K49"/>
    <mergeCell ref="C2:D4"/>
    <mergeCell ref="E2:H2"/>
    <mergeCell ref="E4:H4"/>
    <mergeCell ref="L4:N4"/>
    <mergeCell ref="E3:H3"/>
    <mergeCell ref="K6:L6"/>
    <mergeCell ref="I6:J6"/>
    <mergeCell ref="G6:H6"/>
    <mergeCell ref="J2:N2"/>
    <mergeCell ref="J3:R3"/>
    <mergeCell ref="P2:S2"/>
    <mergeCell ref="P6:Q6"/>
    <mergeCell ref="M6:N6"/>
    <mergeCell ref="E80:G80"/>
    <mergeCell ref="G22:T22"/>
    <mergeCell ref="E22:F22"/>
    <mergeCell ref="R29:S29"/>
    <mergeCell ref="R30:S30"/>
    <mergeCell ref="R31:S31"/>
    <mergeCell ref="J25:K25"/>
    <mergeCell ref="J27:K27"/>
    <mergeCell ref="J28:K28"/>
    <mergeCell ref="P25:S25"/>
    <mergeCell ref="R26:S26"/>
    <mergeCell ref="R27:S27"/>
    <mergeCell ref="R28:S28"/>
    <mergeCell ref="J56:K56"/>
    <mergeCell ref="J57:K57"/>
    <mergeCell ref="J58:K58"/>
    <mergeCell ref="J46:K46"/>
    <mergeCell ref="J47:K47"/>
    <mergeCell ref="J48:K48"/>
    <mergeCell ref="J39:K39"/>
    <mergeCell ref="J40:K40"/>
    <mergeCell ref="J41:K41"/>
    <mergeCell ref="J42:K42"/>
    <mergeCell ref="J43:K43"/>
    <mergeCell ref="J73:K73"/>
    <mergeCell ref="J26:K26"/>
    <mergeCell ref="I7:J7"/>
    <mergeCell ref="M7:N7"/>
    <mergeCell ref="I11:J11"/>
    <mergeCell ref="M11:N11"/>
    <mergeCell ref="I15:J15"/>
    <mergeCell ref="M15:N15"/>
    <mergeCell ref="I19:J19"/>
    <mergeCell ref="M19:N19"/>
    <mergeCell ref="J44:K44"/>
    <mergeCell ref="J78:K78"/>
    <mergeCell ref="J79:K79"/>
    <mergeCell ref="E81:G81"/>
    <mergeCell ref="E78:G78"/>
    <mergeCell ref="P26:Q26"/>
    <mergeCell ref="P32:Q32"/>
    <mergeCell ref="P33:Q33"/>
    <mergeCell ref="P34:Q34"/>
    <mergeCell ref="P35:Q35"/>
    <mergeCell ref="P27:Q27"/>
    <mergeCell ref="P28:Q28"/>
    <mergeCell ref="P29:Q29"/>
    <mergeCell ref="P30:Q30"/>
    <mergeCell ref="P31:Q31"/>
    <mergeCell ref="J34:K34"/>
    <mergeCell ref="J35:K35"/>
    <mergeCell ref="J36:K36"/>
    <mergeCell ref="J37:K37"/>
    <mergeCell ref="J38:K38"/>
    <mergeCell ref="J29:K29"/>
    <mergeCell ref="J30:K30"/>
    <mergeCell ref="J31:K31"/>
    <mergeCell ref="J32:K32"/>
    <mergeCell ref="J33:K33"/>
  </mergeCells>
  <phoneticPr fontId="0" type="noConversion"/>
  <pageMargins left="0.47244094488188981" right="0.35433070866141736" top="0.59055118110236227" bottom="0.39370078740157483" header="0.51181102362204722" footer="0.51181102362204722"/>
  <pageSetup paperSize="9" scale="77" orientation="portrait" r:id="rId1"/>
  <headerFooter alignWithMargins="0"/>
  <ignoredErrors>
    <ignoredError sqref="M25:M26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workbookViewId="0"/>
  </sheetViews>
  <sheetFormatPr defaultColWidth="8.7109375" defaultRowHeight="12.75" x14ac:dyDescent="0.2"/>
  <cols>
    <col min="1" max="1" width="10.140625" style="112" bestFit="1" customWidth="1"/>
    <col min="2" max="2" width="8.7109375" style="112"/>
    <col min="3" max="3" width="12.85546875" style="112" customWidth="1"/>
    <col min="4" max="4" width="8.7109375" style="112"/>
    <col min="5" max="5" width="10.5703125" style="112" bestFit="1" customWidth="1"/>
    <col min="6" max="16384" width="8.7109375" style="112"/>
  </cols>
  <sheetData>
    <row r="1" spans="1:6" ht="25.5" x14ac:dyDescent="0.2">
      <c r="A1" s="112" t="s">
        <v>62</v>
      </c>
      <c r="B1" s="112" t="s">
        <v>63</v>
      </c>
      <c r="C1" s="113" t="s">
        <v>64</v>
      </c>
      <c r="D1" s="112" t="s">
        <v>65</v>
      </c>
      <c r="E1" s="112" t="s">
        <v>66</v>
      </c>
      <c r="F1" s="112" t="s">
        <v>67</v>
      </c>
    </row>
    <row r="2" spans="1:6" x14ac:dyDescent="0.2">
      <c r="A2" s="114"/>
      <c r="C2" s="113"/>
    </row>
    <row r="3" spans="1:6" x14ac:dyDescent="0.2">
      <c r="A3" s="114"/>
    </row>
    <row r="4" spans="1:6" x14ac:dyDescent="0.2">
      <c r="A4" s="114"/>
    </row>
    <row r="5" spans="1:6" x14ac:dyDescent="0.2">
      <c r="A5" s="114"/>
    </row>
    <row r="6" spans="1:6" x14ac:dyDescent="0.2">
      <c r="A6" s="114"/>
      <c r="B6" s="114"/>
    </row>
    <row r="7" spans="1:6" x14ac:dyDescent="0.2">
      <c r="A7" s="114"/>
      <c r="B7" s="114"/>
    </row>
    <row r="8" spans="1:6" x14ac:dyDescent="0.2">
      <c r="A8" s="114"/>
    </row>
    <row r="9" spans="1:6" x14ac:dyDescent="0.2">
      <c r="A9" s="114"/>
    </row>
    <row r="10" spans="1:6" x14ac:dyDescent="0.2">
      <c r="A10" s="114"/>
    </row>
    <row r="11" spans="1:6" x14ac:dyDescent="0.2">
      <c r="A11" s="114"/>
    </row>
    <row r="12" spans="1:6" x14ac:dyDescent="0.2">
      <c r="A12" s="114"/>
    </row>
    <row r="13" spans="1:6" x14ac:dyDescent="0.2">
      <c r="A13" s="114"/>
    </row>
    <row r="14" spans="1:6" x14ac:dyDescent="0.2">
      <c r="A14" s="114"/>
    </row>
    <row r="15" spans="1:6" x14ac:dyDescent="0.2">
      <c r="A15" s="114"/>
    </row>
    <row r="16" spans="1:6" x14ac:dyDescent="0.2">
      <c r="A16" s="114"/>
    </row>
    <row r="17" spans="1:1" x14ac:dyDescent="0.2">
      <c r="A17" s="114"/>
    </row>
    <row r="18" spans="1:1" x14ac:dyDescent="0.2">
      <c r="A18" s="114"/>
    </row>
    <row r="19" spans="1:1" x14ac:dyDescent="0.2">
      <c r="A19" s="114"/>
    </row>
    <row r="20" spans="1:1" x14ac:dyDescent="0.2">
      <c r="A20" s="114"/>
    </row>
    <row r="21" spans="1:1" x14ac:dyDescent="0.2">
      <c r="A21" s="114"/>
    </row>
    <row r="22" spans="1:1" x14ac:dyDescent="0.2">
      <c r="A22" s="114"/>
    </row>
    <row r="23" spans="1:1" x14ac:dyDescent="0.2">
      <c r="A23" s="114"/>
    </row>
    <row r="24" spans="1:1" x14ac:dyDescent="0.2">
      <c r="A24" s="114"/>
    </row>
    <row r="25" spans="1:1" x14ac:dyDescent="0.2">
      <c r="A25" s="114"/>
    </row>
    <row r="26" spans="1:1" x14ac:dyDescent="0.2">
      <c r="A26" s="114"/>
    </row>
    <row r="27" spans="1:1" x14ac:dyDescent="0.2">
      <c r="A27" s="114"/>
    </row>
    <row r="28" spans="1:1" x14ac:dyDescent="0.2">
      <c r="A28" s="114"/>
    </row>
    <row r="29" spans="1:1" x14ac:dyDescent="0.2">
      <c r="A29" s="114"/>
    </row>
    <row r="30" spans="1:1" x14ac:dyDescent="0.2">
      <c r="A30" s="114"/>
    </row>
    <row r="31" spans="1:1" x14ac:dyDescent="0.2">
      <c r="A31" s="114"/>
    </row>
    <row r="32" spans="1:1" x14ac:dyDescent="0.2">
      <c r="A32" s="114"/>
    </row>
    <row r="33" spans="1:1" x14ac:dyDescent="0.2">
      <c r="A33" s="114"/>
    </row>
    <row r="34" spans="1:1" x14ac:dyDescent="0.2">
      <c r="A34" s="114"/>
    </row>
    <row r="35" spans="1:1" x14ac:dyDescent="0.2">
      <c r="A35" s="114"/>
    </row>
    <row r="36" spans="1:1" x14ac:dyDescent="0.2">
      <c r="A36" s="11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A03B18A95D9B4CAA20314F9C7C202C" ma:contentTypeVersion="15" ma:contentTypeDescription="Een nieuw document maken." ma:contentTypeScope="" ma:versionID="6c7e3e2d54ac0a805ec14d4b7b8f1726">
  <xsd:schema xmlns:xsd="http://www.w3.org/2001/XMLSchema" xmlns:xs="http://www.w3.org/2001/XMLSchema" xmlns:p="http://schemas.microsoft.com/office/2006/metadata/properties" xmlns:ns2="baf14148-4660-4692-96b6-03eb11170d89" xmlns:ns3="23fca775-bfa7-4549-bb1e-e5b9dda6c317" targetNamespace="http://schemas.microsoft.com/office/2006/metadata/properties" ma:root="true" ma:fieldsID="b349b0e31e9ab06066fa6cf9b177ea6d" ns2:_="" ns3:_="">
    <xsd:import namespace="baf14148-4660-4692-96b6-03eb11170d89"/>
    <xsd:import namespace="23fca775-bfa7-4549-bb1e-e5b9dda6c3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Einddatum" minOccurs="0"/>
                <xsd:element ref="ns2:Eigenaar" minOccurs="0"/>
                <xsd:element ref="ns2:Betreft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14148-4660-4692-96b6-03eb11170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2e878517-451a-4b36-bdb0-760873127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Einddatum" ma:index="19" nillable="true" ma:displayName="Einddatum" ma:format="DateOnly" ma:internalName="Einddatum">
      <xsd:simpleType>
        <xsd:restriction base="dms:DateTime"/>
      </xsd:simpleType>
    </xsd:element>
    <xsd:element name="Eigenaar" ma:index="20" nillable="true" ma:displayName="Eigenaar" ma:format="Dropdown" ma:list="UserInfo" ma:SharePointGroup="0" ma:internalName="Eigenaa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etreft" ma:index="21" nillable="true" ma:displayName="Betreft" ma:format="Dropdown" ma:internalName="Betreft">
      <xsd:simpleType>
        <xsd:restriction base="dms:Text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ca775-bfa7-4549-bb1e-e5b9dda6c31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9e0bb66-249a-4211-b478-453621393d28}" ma:internalName="TaxCatchAll" ma:showField="CatchAllData" ma:web="23fca775-bfa7-4549-bb1e-e5b9dda6c3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fca775-bfa7-4549-bb1e-e5b9dda6c317" xsi:nil="true"/>
    <lcf76f155ced4ddcb4097134ff3c332f xmlns="baf14148-4660-4692-96b6-03eb11170d89">
      <Terms xmlns="http://schemas.microsoft.com/office/infopath/2007/PartnerControls"/>
    </lcf76f155ced4ddcb4097134ff3c332f>
    <Betreft xmlns="baf14148-4660-4692-96b6-03eb11170d89" xsi:nil="true"/>
    <Einddatum xmlns="baf14148-4660-4692-96b6-03eb11170d89" xsi:nil="true"/>
    <Eigenaar xmlns="baf14148-4660-4692-96b6-03eb11170d89">
      <UserInfo>
        <DisplayName/>
        <AccountId xsi:nil="true"/>
        <AccountType/>
      </UserInfo>
    </Eigenaar>
  </documentManagement>
</p:properties>
</file>

<file path=customXml/itemProps1.xml><?xml version="1.0" encoding="utf-8"?>
<ds:datastoreItem xmlns:ds="http://schemas.openxmlformats.org/officeDocument/2006/customXml" ds:itemID="{0C29A601-1544-478D-87C6-05AC266DE6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C6271B-BB14-4ABF-AFBF-9D7E82D0A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f14148-4660-4692-96b6-03eb11170d89"/>
    <ds:schemaRef ds:uri="23fca775-bfa7-4549-bb1e-e5b9dda6c3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50A792-E73E-4DC9-B9C1-838A77A53DCE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baf14148-4660-4692-96b6-03eb11170d89"/>
    <ds:schemaRef ds:uri="http://schemas.microsoft.com/office/infopath/2007/PartnerControls"/>
    <ds:schemaRef ds:uri="http://schemas.openxmlformats.org/package/2006/metadata/core-properties"/>
    <ds:schemaRef ds:uri="23fca775-bfa7-4549-bb1e-e5b9dda6c31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taakbelasting</vt:lpstr>
      <vt:lpstr>bijzonderheden</vt:lpstr>
      <vt:lpstr>taakbelasting!Afdrukbereik</vt:lpstr>
    </vt:vector>
  </TitlesOfParts>
  <Manager/>
  <Company>School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</dc:creator>
  <cp:keywords/>
  <dc:description/>
  <cp:lastModifiedBy>Delina Post | Akorda</cp:lastModifiedBy>
  <cp:revision/>
  <dcterms:created xsi:type="dcterms:W3CDTF">2006-03-28T08:39:50Z</dcterms:created>
  <dcterms:modified xsi:type="dcterms:W3CDTF">2025-02-14T13:15:31Z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0x0101009FA03B18A95D9B4CAA20314F9C7C202C</vt:lpwstr>
  </property>
  <property fmtid="{D5CDD505-2E9C-101B-9397-08002B2CF9AE}" pid="3" name="MediaServiceImageTags">
    <vt:lpwstr/>
  </property>
</Properties>
</file>