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RM Besturen\jaarroosters\"/>
    </mc:Choice>
  </mc:AlternateContent>
  <xr:revisionPtr revIDLastSave="0" documentId="8_{29A2A9D8-EA76-4E5E-BD4F-FF8CE49FB98E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taakbelasting" sheetId="2" r:id="rId1"/>
    <sheet name="bijzonderheden" sheetId="3" r:id="rId2"/>
  </sheets>
  <definedNames>
    <definedName name="_xlnm.Print_Area" localSheetId="0">taakbelasting!$B$1:$U$82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2" l="1"/>
  <c r="C8" i="2" s="1"/>
  <c r="C26" i="2"/>
  <c r="D26" i="2" s="1"/>
  <c r="D25" i="2"/>
  <c r="I19" i="2"/>
  <c r="I15" i="2"/>
  <c r="R6" i="2"/>
  <c r="R10" i="2"/>
  <c r="C12" i="2"/>
  <c r="R14" i="2"/>
  <c r="C16" i="2"/>
  <c r="R18" i="2"/>
  <c r="C20" i="2"/>
  <c r="D19" i="2"/>
  <c r="D15" i="2"/>
  <c r="D11" i="2"/>
  <c r="L78" i="2"/>
  <c r="J78" i="2"/>
  <c r="M25" i="2"/>
  <c r="N25" i="2" s="1"/>
  <c r="M26" i="2"/>
  <c r="M27" i="2"/>
  <c r="M29" i="2"/>
  <c r="M30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28" i="2"/>
  <c r="C27" i="2" l="1"/>
  <c r="I11" i="2"/>
  <c r="I16" i="2"/>
  <c r="J20" i="2"/>
  <c r="I20" i="2"/>
  <c r="J12" i="2"/>
  <c r="J16" i="2"/>
  <c r="N26" i="2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J8" i="2"/>
  <c r="I7" i="2"/>
  <c r="I8" i="2"/>
  <c r="P4" i="2"/>
  <c r="I12" i="2"/>
  <c r="C28" i="2" l="1"/>
  <c r="D27" i="2"/>
  <c r="L79" i="2"/>
  <c r="R7" i="2"/>
  <c r="R8" i="2" s="1"/>
  <c r="R11" i="2"/>
  <c r="R12" i="2" s="1"/>
  <c r="R15" i="2"/>
  <c r="R16" i="2" s="1"/>
  <c r="R19" i="2"/>
  <c r="R20" i="2" s="1"/>
  <c r="J79" i="2"/>
  <c r="E78" i="2" s="1"/>
  <c r="C29" i="2" l="1"/>
  <c r="D28" i="2"/>
  <c r="E22" i="2"/>
  <c r="E80" i="2" s="1"/>
  <c r="E81" i="2" s="1"/>
  <c r="D29" i="2" l="1"/>
  <c r="C30" i="2"/>
  <c r="D30" i="2" l="1"/>
  <c r="C31" i="2"/>
  <c r="D31" i="2" l="1"/>
  <c r="C32" i="2"/>
  <c r="D32" i="2" l="1"/>
  <c r="C33" i="2"/>
  <c r="D33" i="2" l="1"/>
  <c r="C34" i="2"/>
  <c r="C35" i="2" l="1"/>
  <c r="D34" i="2"/>
  <c r="C36" i="2" l="1"/>
  <c r="D35" i="2"/>
  <c r="D36" i="2" l="1"/>
  <c r="C37" i="2"/>
  <c r="D37" i="2" l="1"/>
  <c r="C38" i="2"/>
  <c r="D38" i="2" l="1"/>
  <c r="C39" i="2"/>
  <c r="D39" i="2" l="1"/>
  <c r="C40" i="2"/>
  <c r="D40" i="2" l="1"/>
  <c r="C41" i="2"/>
  <c r="D41" i="2" l="1"/>
  <c r="C42" i="2"/>
  <c r="C43" i="2" l="1"/>
  <c r="D42" i="2"/>
  <c r="D43" i="2" l="1"/>
  <c r="C44" i="2"/>
  <c r="C45" i="2" l="1"/>
  <c r="D44" i="2"/>
  <c r="D45" i="2" l="1"/>
  <c r="C46" i="2"/>
  <c r="C47" i="2" l="1"/>
  <c r="D46" i="2"/>
  <c r="D47" i="2" l="1"/>
  <c r="C48" i="2"/>
  <c r="D48" i="2" l="1"/>
  <c r="C49" i="2"/>
  <c r="D49" i="2" l="1"/>
  <c r="C50" i="2"/>
  <c r="C51" i="2" l="1"/>
  <c r="D50" i="2"/>
  <c r="D51" i="2" l="1"/>
  <c r="C52" i="2"/>
  <c r="D52" i="2" l="1"/>
  <c r="C53" i="2"/>
  <c r="C54" i="2" l="1"/>
  <c r="D53" i="2"/>
  <c r="D54" i="2" l="1"/>
  <c r="C55" i="2"/>
  <c r="D55" i="2" l="1"/>
  <c r="C56" i="2"/>
  <c r="D56" i="2" l="1"/>
  <c r="C57" i="2"/>
  <c r="D57" i="2" l="1"/>
  <c r="C58" i="2"/>
  <c r="D58" i="2" l="1"/>
  <c r="C59" i="2"/>
  <c r="D59" i="2" l="1"/>
  <c r="C60" i="2"/>
  <c r="C61" i="2" l="1"/>
  <c r="D60" i="2"/>
  <c r="D61" i="2" l="1"/>
  <c r="C62" i="2"/>
  <c r="C63" i="2" l="1"/>
  <c r="D62" i="2"/>
  <c r="C64" i="2" l="1"/>
  <c r="D63" i="2"/>
  <c r="D64" i="2" l="1"/>
  <c r="C65" i="2"/>
  <c r="D65" i="2" l="1"/>
  <c r="C66" i="2"/>
  <c r="C67" i="2" l="1"/>
  <c r="D66" i="2"/>
  <c r="D67" i="2" l="1"/>
  <c r="C68" i="2"/>
  <c r="D68" i="2" l="1"/>
  <c r="C69" i="2"/>
  <c r="D69" i="2" l="1"/>
  <c r="C70" i="2"/>
  <c r="D70" i="2" l="1"/>
  <c r="C71" i="2"/>
  <c r="C72" i="2" l="1"/>
  <c r="D71" i="2"/>
  <c r="C73" i="2" l="1"/>
  <c r="D72" i="2"/>
  <c r="C74" i="2" l="1"/>
  <c r="D73" i="2"/>
  <c r="C75" i="2" l="1"/>
  <c r="D74" i="2"/>
  <c r="D75" i="2" l="1"/>
  <c r="C76" i="2"/>
  <c r="D76" i="2" l="1"/>
  <c r="C77" i="2"/>
  <c r="D77" i="2" l="1"/>
  <c r="C78" i="2"/>
  <c r="C79" i="2" s="1"/>
  <c r="C80" i="2" s="1"/>
  <c r="C8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Hadderingh</author>
  </authors>
  <commentList>
    <comment ref="E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Vaste medew. vullen de data van okt. van lopend jaar in. Tijdelijke medew. vullen ingangdatum contract in.
</t>
        </r>
      </text>
    </comment>
    <comment ref="M6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Vul einddatum in. In geval van een mutatie is dit de datum juist voor de ingangsdatum van de mutatie. De mutatie vul je dan in in de onderstaande mutatiegegevens.
</t>
        </r>
      </text>
    </comment>
    <comment ref="D7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vul jouw recht leeftijdsverlof uren in
</t>
        </r>
      </text>
    </comment>
    <comment ref="E10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10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Bij een mutatie dient hier de ingangsdatum van de mutatie te staan. 
</t>
        </r>
      </text>
    </comment>
    <comment ref="M10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Vul einddatum mutatie in. Tijdelijk medew. vullen einddatum contract in. In geval van een 2e mutatie dan einddatum 1e mutatie invullen.
</t>
        </r>
      </text>
    </comment>
    <comment ref="E14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14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Bij een 2e mutatie dient hier de ingangsdatum daarvan te staan. 
</t>
        </r>
      </text>
    </comment>
    <comment ref="M14" authorId="0" shapeId="0" xr:uid="{00000000-0006-0000-0000-00000A000000}">
      <text>
        <r>
          <rPr>
            <sz val="8"/>
            <color indexed="81"/>
            <rFont val="Tahoma"/>
            <family val="2"/>
          </rPr>
          <t xml:space="preserve">Vul einddatum mutatie in. Tijdelijk medew. vullen einddatum contract in. In geval van een 3e mutatie dan einddatum 2e mutatie invullen.
</t>
        </r>
      </text>
    </comment>
    <comment ref="E18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Vul de WTF percentage in
</t>
        </r>
      </text>
    </comment>
    <comment ref="I18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Bij een 3e mutatie dient hier de ingangsdatum daarvan te staan. 
</t>
        </r>
      </text>
    </comment>
    <comment ref="M18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Vul einddatum mutatie in. Tijdelijk medew. vullen einddatum contract in.
</t>
        </r>
      </text>
    </comment>
    <comment ref="Q46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desgewenst zelf in te vullen
</t>
        </r>
      </text>
    </comment>
  </commentList>
</comments>
</file>

<file path=xl/sharedStrings.xml><?xml version="1.0" encoding="utf-8"?>
<sst xmlns="http://schemas.openxmlformats.org/spreadsheetml/2006/main" count="90" uniqueCount="67">
  <si>
    <t>Naam medewerker</t>
  </si>
  <si>
    <t>werkdagen per jaar</t>
  </si>
  <si>
    <t>Volledige normjaartaak</t>
  </si>
  <si>
    <t>gemiddelde per dag</t>
  </si>
  <si>
    <t>Contractgegevens</t>
  </si>
  <si>
    <t>wtf%</t>
  </si>
  <si>
    <t>d.d. ingang:</t>
  </si>
  <si>
    <t>t/m datum:</t>
  </si>
  <si>
    <t>werkdagen totaal:</t>
  </si>
  <si>
    <t>Recht leeftijdsverlof</t>
  </si>
  <si>
    <t>leeftijdverlof:</t>
  </si>
  <si>
    <t>bruto uren:</t>
  </si>
  <si>
    <t>netto uren:</t>
  </si>
  <si>
    <t>1e mutatie contract</t>
  </si>
  <si>
    <t>d.d. ingang mutatie:</t>
  </si>
  <si>
    <t>werkdagen totaal</t>
  </si>
  <si>
    <t>leeftijdsverlof:</t>
  </si>
  <si>
    <t>2e mutatie contract</t>
  </si>
  <si>
    <t>3e mutatie contract</t>
  </si>
  <si>
    <t>Totaal werkuren</t>
  </si>
  <si>
    <r>
      <rPr>
        <b/>
        <u/>
        <sz val="11"/>
        <rFont val="Arial"/>
        <family val="2"/>
      </rPr>
      <t>Netto</t>
    </r>
    <r>
      <rPr>
        <u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uren</t>
    </r>
    <r>
      <rPr>
        <sz val="11"/>
        <rFont val="Arial"/>
        <family val="2"/>
      </rPr>
      <t xml:space="preserve"> normjaartaak (o.b.v. duur en omvang contracten en/of mutaties)</t>
    </r>
  </si>
  <si>
    <t>datum werkweek</t>
  </si>
  <si>
    <t>nr.</t>
  </si>
  <si>
    <t>ma</t>
  </si>
  <si>
    <t>di</t>
  </si>
  <si>
    <t>wo</t>
  </si>
  <si>
    <t>do</t>
  </si>
  <si>
    <t>vr</t>
  </si>
  <si>
    <t>scholing</t>
  </si>
  <si>
    <t>duurz.inz.</t>
  </si>
  <si>
    <t>p.w.</t>
  </si>
  <si>
    <t>totaal</t>
  </si>
  <si>
    <t>Leeftijdsverlof (* WTF percentage)</t>
  </si>
  <si>
    <t>18 jaar en jonger</t>
  </si>
  <si>
    <t>19 jaar</t>
  </si>
  <si>
    <t>20 jaar</t>
  </si>
  <si>
    <t>21 t/m 29 jaar</t>
  </si>
  <si>
    <t>30 t/m 39 jaar</t>
  </si>
  <si>
    <t>40 t/m 44 jaar</t>
  </si>
  <si>
    <t>45 t/m 49 jaar</t>
  </si>
  <si>
    <t>50 t/m 54 jaar</t>
  </si>
  <si>
    <t>55 t/m 59 jaar</t>
  </si>
  <si>
    <t>60 jaar en ouder</t>
  </si>
  <si>
    <t>Kerstvakantie</t>
  </si>
  <si>
    <t>Renvooi</t>
  </si>
  <si>
    <t xml:space="preserve">vakantie </t>
  </si>
  <si>
    <t>gesloten periode / feestdag</t>
  </si>
  <si>
    <t>bijzonder verlof (verhuizing)</t>
  </si>
  <si>
    <t>extra uren</t>
  </si>
  <si>
    <t>ziek</t>
  </si>
  <si>
    <t>opgenomen uren</t>
  </si>
  <si>
    <t>opleiding</t>
  </si>
  <si>
    <t>Voorjaarsvakantie</t>
  </si>
  <si>
    <t>recht op</t>
  </si>
  <si>
    <t>Datum</t>
  </si>
  <si>
    <t>Scholing</t>
  </si>
  <si>
    <t>Duurzame inzetbaarheid</t>
  </si>
  <si>
    <t>Overuren</t>
  </si>
  <si>
    <t>Opgenomen uren</t>
  </si>
  <si>
    <t>Reden</t>
  </si>
  <si>
    <t>herfstvakantie</t>
  </si>
  <si>
    <t>Meivakantie</t>
  </si>
  <si>
    <t>GV</t>
  </si>
  <si>
    <t>Pasen</t>
  </si>
  <si>
    <t>HV</t>
  </si>
  <si>
    <t>Pinksteren</t>
  </si>
  <si>
    <t>Planning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</si>
</sst>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413]d\ mmmm\ yy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8"/>
      <color indexed="81"/>
      <name val="Tahoma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F88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3" xfId="0" applyFont="1" applyBorder="1"/>
    <xf numFmtId="0" fontId="4" fillId="0" borderId="0" xfId="0" applyFont="1"/>
    <xf numFmtId="0" fontId="5" fillId="0" borderId="13" xfId="0" applyFont="1" applyBorder="1"/>
    <xf numFmtId="0" fontId="2" fillId="10" borderId="21" xfId="0" applyFont="1" applyFill="1" applyBorder="1"/>
    <xf numFmtId="0" fontId="10" fillId="0" borderId="0" xfId="0" applyFont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1" fillId="0" borderId="0" xfId="0" applyFont="1" applyAlignment="1">
      <alignment horizontal="left"/>
    </xf>
    <xf numFmtId="0" fontId="3" fillId="12" borderId="10" xfId="0" applyFont="1" applyFill="1" applyBorder="1"/>
    <xf numFmtId="0" fontId="2" fillId="12" borderId="0" xfId="0" applyFont="1" applyFill="1" applyAlignment="1">
      <alignment horizontal="right"/>
    </xf>
    <xf numFmtId="0" fontId="1" fillId="12" borderId="7" xfId="0" applyFont="1" applyFill="1" applyBorder="1"/>
    <xf numFmtId="0" fontId="1" fillId="12" borderId="10" xfId="0" applyFont="1" applyFill="1" applyBorder="1"/>
    <xf numFmtId="1" fontId="1" fillId="12" borderId="10" xfId="0" applyNumberFormat="1" applyFont="1" applyFill="1" applyBorder="1" applyAlignment="1">
      <alignment horizontal="left"/>
    </xf>
    <xf numFmtId="0" fontId="1" fillId="12" borderId="4" xfId="0" applyFont="1" applyFill="1" applyBorder="1"/>
    <xf numFmtId="0" fontId="1" fillId="12" borderId="0" xfId="0" applyFont="1" applyFill="1"/>
    <xf numFmtId="0" fontId="2" fillId="12" borderId="0" xfId="0" applyFont="1" applyFill="1"/>
    <xf numFmtId="1" fontId="1" fillId="12" borderId="0" xfId="0" applyNumberFormat="1" applyFont="1" applyFill="1" applyAlignment="1">
      <alignment horizontal="left"/>
    </xf>
    <xf numFmtId="0" fontId="1" fillId="12" borderId="7" xfId="0" applyFont="1" applyFill="1" applyBorder="1" applyAlignment="1">
      <alignment horizontal="left"/>
    </xf>
    <xf numFmtId="0" fontId="2" fillId="12" borderId="7" xfId="0" applyFont="1" applyFill="1" applyBorder="1"/>
    <xf numFmtId="1" fontId="1" fillId="12" borderId="7" xfId="0" applyNumberFormat="1" applyFont="1" applyFill="1" applyBorder="1" applyAlignment="1">
      <alignment horizontal="left"/>
    </xf>
    <xf numFmtId="0" fontId="1" fillId="12" borderId="0" xfId="0" applyFont="1" applyFill="1" applyAlignment="1">
      <alignment horizontal="center"/>
    </xf>
    <xf numFmtId="2" fontId="2" fillId="12" borderId="0" xfId="0" applyNumberFormat="1" applyFont="1" applyFill="1" applyAlignment="1">
      <alignment horizontal="left"/>
    </xf>
    <xf numFmtId="0" fontId="10" fillId="12" borderId="2" xfId="0" applyFont="1" applyFill="1" applyBorder="1"/>
    <xf numFmtId="0" fontId="10" fillId="12" borderId="4" xfId="0" applyFont="1" applyFill="1" applyBorder="1"/>
    <xf numFmtId="0" fontId="10" fillId="12" borderId="0" xfId="0" applyFont="1" applyFill="1"/>
    <xf numFmtId="1" fontId="10" fillId="12" borderId="0" xfId="0" applyNumberFormat="1" applyFont="1" applyFill="1" applyAlignment="1">
      <alignment horizontal="left"/>
    </xf>
    <xf numFmtId="0" fontId="10" fillId="12" borderId="10" xfId="0" applyFont="1" applyFill="1" applyBorder="1"/>
    <xf numFmtId="1" fontId="10" fillId="12" borderId="10" xfId="0" applyNumberFormat="1" applyFont="1" applyFill="1" applyBorder="1" applyAlignment="1">
      <alignment horizontal="left"/>
    </xf>
    <xf numFmtId="0" fontId="11" fillId="12" borderId="0" xfId="0" applyFont="1" applyFill="1"/>
    <xf numFmtId="0" fontId="10" fillId="12" borderId="0" xfId="0" applyFont="1" applyFill="1" applyAlignment="1">
      <alignment horizontal="left"/>
    </xf>
    <xf numFmtId="0" fontId="11" fillId="12" borderId="7" xfId="0" applyFont="1" applyFill="1" applyBorder="1"/>
    <xf numFmtId="0" fontId="10" fillId="12" borderId="7" xfId="0" applyFont="1" applyFill="1" applyBorder="1"/>
    <xf numFmtId="1" fontId="11" fillId="12" borderId="0" xfId="0" applyNumberFormat="1" applyFont="1" applyFill="1" applyAlignment="1">
      <alignment horizontal="left"/>
    </xf>
    <xf numFmtId="0" fontId="1" fillId="12" borderId="5" xfId="0" applyFont="1" applyFill="1" applyBorder="1"/>
    <xf numFmtId="16" fontId="2" fillId="12" borderId="0" xfId="0" applyNumberFormat="1" applyFont="1" applyFill="1"/>
    <xf numFmtId="16" fontId="1" fillId="12" borderId="7" xfId="0" applyNumberFormat="1" applyFont="1" applyFill="1" applyBorder="1"/>
    <xf numFmtId="0" fontId="1" fillId="12" borderId="30" xfId="0" applyFont="1" applyFill="1" applyBorder="1"/>
    <xf numFmtId="2" fontId="1" fillId="0" borderId="1" xfId="0" applyNumberFormat="1" applyFont="1" applyBorder="1" applyAlignment="1" applyProtection="1">
      <alignment horizontal="left"/>
      <protection locked="0"/>
    </xf>
    <xf numFmtId="2" fontId="1" fillId="11" borderId="1" xfId="0" applyNumberFormat="1" applyFont="1" applyFill="1" applyBorder="1" applyAlignment="1" applyProtection="1">
      <alignment horizontal="left"/>
      <protection locked="0"/>
    </xf>
    <xf numFmtId="2" fontId="1" fillId="0" borderId="25" xfId="0" applyNumberFormat="1" applyFont="1" applyBorder="1" applyAlignment="1">
      <alignment horizontal="center"/>
    </xf>
    <xf numFmtId="0" fontId="1" fillId="0" borderId="0" xfId="0" applyFont="1"/>
    <xf numFmtId="0" fontId="1" fillId="12" borderId="8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165" fontId="1" fillId="12" borderId="4" xfId="0" applyNumberFormat="1" applyFont="1" applyFill="1" applyBorder="1"/>
    <xf numFmtId="0" fontId="1" fillId="12" borderId="29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right"/>
    </xf>
    <xf numFmtId="0" fontId="1" fillId="10" borderId="11" xfId="0" applyFont="1" applyFill="1" applyBorder="1"/>
    <xf numFmtId="0" fontId="1" fillId="10" borderId="19" xfId="0" applyFont="1" applyFill="1" applyBorder="1"/>
    <xf numFmtId="0" fontId="1" fillId="7" borderId="1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6" borderId="14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0" fontId="1" fillId="9" borderId="16" xfId="0" applyFont="1" applyFill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10" borderId="21" xfId="0" applyFont="1" applyFill="1" applyBorder="1"/>
    <xf numFmtId="0" fontId="1" fillId="12" borderId="34" xfId="0" applyFont="1" applyFill="1" applyBorder="1" applyAlignment="1">
      <alignment horizontal="center" vertical="center"/>
    </xf>
    <xf numFmtId="0" fontId="1" fillId="12" borderId="9" xfId="0" applyFont="1" applyFill="1" applyBorder="1"/>
    <xf numFmtId="164" fontId="1" fillId="13" borderId="10" xfId="0" applyNumberFormat="1" applyFont="1" applyFill="1" applyBorder="1" applyAlignment="1" applyProtection="1">
      <alignment horizontal="left"/>
      <protection locked="0"/>
    </xf>
    <xf numFmtId="1" fontId="1" fillId="13" borderId="0" xfId="0" applyNumberFormat="1" applyFont="1" applyFill="1" applyAlignment="1" applyProtection="1">
      <alignment horizontal="left"/>
      <protection locked="0"/>
    </xf>
    <xf numFmtId="164" fontId="10" fillId="13" borderId="10" xfId="0" applyNumberFormat="1" applyFont="1" applyFill="1" applyBorder="1" applyAlignment="1" applyProtection="1">
      <alignment horizontal="left"/>
      <protection locked="0"/>
    </xf>
    <xf numFmtId="164" fontId="10" fillId="13" borderId="0" xfId="0" applyNumberFormat="1" applyFont="1" applyFill="1" applyAlignment="1" applyProtection="1">
      <alignment horizontal="left"/>
      <protection locked="0"/>
    </xf>
    <xf numFmtId="0" fontId="1" fillId="14" borderId="0" xfId="0" applyFont="1" applyFill="1"/>
    <xf numFmtId="0" fontId="1" fillId="14" borderId="0" xfId="0" applyFont="1" applyFill="1" applyProtection="1">
      <protection locked="0"/>
    </xf>
    <xf numFmtId="2" fontId="2" fillId="15" borderId="7" xfId="0" applyNumberFormat="1" applyFont="1" applyFill="1" applyBorder="1" applyAlignment="1">
      <alignment horizontal="left"/>
    </xf>
    <xf numFmtId="2" fontId="11" fillId="15" borderId="0" xfId="0" applyNumberFormat="1" applyFont="1" applyFill="1" applyAlignment="1">
      <alignment horizontal="left"/>
    </xf>
    <xf numFmtId="2" fontId="11" fillId="15" borderId="7" xfId="0" applyNumberFormat="1" applyFont="1" applyFill="1" applyBorder="1" applyAlignment="1">
      <alignment horizontal="left"/>
    </xf>
    <xf numFmtId="0" fontId="5" fillId="15" borderId="12" xfId="0" applyFont="1" applyFill="1" applyBorder="1"/>
    <xf numFmtId="0" fontId="1" fillId="15" borderId="13" xfId="0" applyFont="1" applyFill="1" applyBorder="1"/>
    <xf numFmtId="2" fontId="1" fillId="0" borderId="1" xfId="0" applyNumberFormat="1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1" fillId="0" borderId="22" xfId="0" applyNumberFormat="1" applyFont="1" applyBorder="1" applyAlignment="1">
      <alignment horizontal="center"/>
    </xf>
    <xf numFmtId="14" fontId="1" fillId="14" borderId="0" xfId="0" quotePrefix="1" applyNumberFormat="1" applyFont="1" applyFill="1" applyProtection="1">
      <protection locked="0"/>
    </xf>
    <xf numFmtId="0" fontId="1" fillId="14" borderId="0" xfId="0" quotePrefix="1" applyFont="1" applyFill="1" applyProtection="1">
      <protection locked="0"/>
    </xf>
    <xf numFmtId="1" fontId="10" fillId="0" borderId="0" xfId="0" applyNumberFormat="1" applyFont="1" applyAlignment="1">
      <alignment horizontal="left"/>
    </xf>
    <xf numFmtId="14" fontId="10" fillId="0" borderId="10" xfId="0" applyNumberFormat="1" applyFont="1" applyBorder="1" applyAlignment="1" applyProtection="1">
      <alignment horizontal="left"/>
      <protection locked="0"/>
    </xf>
    <xf numFmtId="14" fontId="10" fillId="0" borderId="0" xfId="0" applyNumberFormat="1" applyFont="1" applyAlignment="1" applyProtection="1">
      <alignment horizontal="left"/>
      <protection locked="0"/>
    </xf>
    <xf numFmtId="14" fontId="1" fillId="0" borderId="10" xfId="0" applyNumberFormat="1" applyFont="1" applyBorder="1" applyAlignment="1" applyProtection="1">
      <alignment horizontal="left"/>
      <protection locked="0"/>
    </xf>
    <xf numFmtId="0" fontId="2" fillId="0" borderId="39" xfId="0" applyFont="1" applyBorder="1"/>
    <xf numFmtId="0" fontId="2" fillId="0" borderId="41" xfId="0" applyFont="1" applyBorder="1"/>
    <xf numFmtId="2" fontId="1" fillId="0" borderId="42" xfId="0" applyNumberFormat="1" applyFont="1" applyBorder="1" applyAlignment="1" applyProtection="1">
      <alignment horizontal="left"/>
      <protection locked="0"/>
    </xf>
    <xf numFmtId="2" fontId="1" fillId="0" borderId="43" xfId="0" applyNumberFormat="1" applyFont="1" applyBorder="1" applyAlignment="1" applyProtection="1">
      <alignment horizontal="left"/>
      <protection locked="0"/>
    </xf>
    <xf numFmtId="2" fontId="1" fillId="11" borderId="43" xfId="0" applyNumberFormat="1" applyFont="1" applyFill="1" applyBorder="1" applyAlignment="1" applyProtection="1">
      <alignment horizontal="left"/>
      <protection locked="0"/>
    </xf>
    <xf numFmtId="0" fontId="2" fillId="0" borderId="39" xfId="0" applyFont="1" applyBorder="1" applyAlignment="1">
      <alignment horizontal="left"/>
    </xf>
    <xf numFmtId="2" fontId="1" fillId="0" borderId="18" xfId="0" applyNumberFormat="1" applyFont="1" applyBorder="1" applyAlignment="1">
      <alignment horizontal="center"/>
    </xf>
    <xf numFmtId="2" fontId="1" fillId="0" borderId="45" xfId="0" applyNumberFormat="1" applyFont="1" applyBorder="1" applyAlignment="1">
      <alignment horizontal="center"/>
    </xf>
    <xf numFmtId="0" fontId="1" fillId="14" borderId="38" xfId="0" applyFont="1" applyFill="1" applyBorder="1"/>
    <xf numFmtId="0" fontId="1" fillId="14" borderId="36" xfId="0" applyFont="1" applyFill="1" applyBorder="1"/>
    <xf numFmtId="0" fontId="1" fillId="14" borderId="37" xfId="0" applyFont="1" applyFill="1" applyBorder="1"/>
    <xf numFmtId="0" fontId="1" fillId="14" borderId="37" xfId="0" applyFont="1" applyFill="1" applyBorder="1" applyProtection="1">
      <protection locked="0"/>
    </xf>
    <xf numFmtId="0" fontId="1" fillId="12" borderId="0" xfId="0" quotePrefix="1" applyFont="1" applyFill="1"/>
    <xf numFmtId="0" fontId="1" fillId="0" borderId="0" xfId="0" applyFont="1" applyAlignment="1">
      <alignment horizontal="right"/>
    </xf>
    <xf numFmtId="2" fontId="1" fillId="0" borderId="46" xfId="0" applyNumberFormat="1" applyFont="1" applyBorder="1" applyAlignment="1" applyProtection="1">
      <alignment horizontal="left"/>
      <protection locked="0"/>
    </xf>
    <xf numFmtId="0" fontId="12" fillId="12" borderId="0" xfId="0" applyFont="1" applyFill="1" applyAlignment="1">
      <alignment horizontal="right"/>
    </xf>
    <xf numFmtId="0" fontId="12" fillId="12" borderId="7" xfId="0" applyFont="1" applyFill="1" applyBorder="1" applyAlignment="1">
      <alignment horizontal="left"/>
    </xf>
    <xf numFmtId="2" fontId="1" fillId="0" borderId="49" xfId="0" applyNumberFormat="1" applyFont="1" applyBorder="1" applyAlignment="1">
      <alignment horizontal="left"/>
    </xf>
    <xf numFmtId="2" fontId="2" fillId="12" borderId="52" xfId="0" applyNumberFormat="1" applyFont="1" applyFill="1" applyBorder="1" applyAlignment="1">
      <alignment horizontal="left"/>
    </xf>
    <xf numFmtId="2" fontId="12" fillId="12" borderId="6" xfId="0" applyNumberFormat="1" applyFont="1" applyFill="1" applyBorder="1"/>
    <xf numFmtId="2" fontId="13" fillId="12" borderId="4" xfId="0" applyNumberFormat="1" applyFont="1" applyFill="1" applyBorder="1"/>
    <xf numFmtId="2" fontId="13" fillId="12" borderId="6" xfId="0" applyNumberFormat="1" applyFont="1" applyFill="1" applyBorder="1"/>
    <xf numFmtId="0" fontId="14" fillId="12" borderId="7" xfId="0" applyFont="1" applyFill="1" applyBorder="1" applyAlignment="1" applyProtection="1">
      <alignment horizontal="left"/>
      <protection hidden="1"/>
    </xf>
    <xf numFmtId="2" fontId="14" fillId="12" borderId="7" xfId="0" applyNumberFormat="1" applyFont="1" applyFill="1" applyBorder="1" applyAlignment="1" applyProtection="1">
      <alignment horizontal="left"/>
      <protection hidden="1"/>
    </xf>
    <xf numFmtId="0" fontId="1" fillId="12" borderId="7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0" fillId="12" borderId="7" xfId="0" applyFont="1" applyFill="1" applyBorder="1" applyAlignment="1">
      <alignment horizontal="right"/>
    </xf>
    <xf numFmtId="0" fontId="13" fillId="12" borderId="0" xfId="0" applyFont="1" applyFill="1"/>
    <xf numFmtId="0" fontId="12" fillId="12" borderId="0" xfId="0" applyFont="1" applyFill="1" applyAlignment="1">
      <alignment horizontal="left"/>
    </xf>
    <xf numFmtId="0" fontId="12" fillId="12" borderId="7" xfId="0" applyFont="1" applyFill="1" applyBorder="1"/>
    <xf numFmtId="0" fontId="13" fillId="12" borderId="7" xfId="0" applyFont="1" applyFill="1" applyBorder="1"/>
    <xf numFmtId="2" fontId="1" fillId="11" borderId="19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5" fillId="0" borderId="0" xfId="0" applyFont="1"/>
    <xf numFmtId="0" fontId="15" fillId="0" borderId="0" xfId="0" applyFont="1" applyAlignment="1">
      <alignment wrapText="1"/>
    </xf>
    <xf numFmtId="14" fontId="15" fillId="0" borderId="0" xfId="0" applyNumberFormat="1" applyFont="1"/>
    <xf numFmtId="2" fontId="1" fillId="16" borderId="19" xfId="0" applyNumberFormat="1" applyFont="1" applyFill="1" applyBorder="1" applyAlignment="1" applyProtection="1">
      <alignment horizontal="left"/>
      <protection locked="0"/>
    </xf>
    <xf numFmtId="2" fontId="1" fillId="16" borderId="43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hidden="1"/>
    </xf>
    <xf numFmtId="0" fontId="1" fillId="0" borderId="16" xfId="0" applyFont="1" applyBorder="1" applyProtection="1">
      <protection locked="0"/>
    </xf>
    <xf numFmtId="0" fontId="1" fillId="12" borderId="0" xfId="0" applyFont="1" applyFill="1" applyAlignment="1">
      <alignment horizontal="right"/>
    </xf>
    <xf numFmtId="0" fontId="10" fillId="1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" fillId="12" borderId="0" xfId="0" applyFont="1" applyFill="1" applyAlignment="1">
      <alignment horizontal="left"/>
    </xf>
    <xf numFmtId="0" fontId="12" fillId="12" borderId="7" xfId="0" applyFont="1" applyFill="1" applyBorder="1" applyAlignment="1" applyProtection="1">
      <alignment horizontal="left"/>
      <protection hidden="1"/>
    </xf>
    <xf numFmtId="2" fontId="1" fillId="12" borderId="0" xfId="0" applyNumberFormat="1" applyFont="1" applyFill="1" applyAlignment="1">
      <alignment horizontal="left"/>
    </xf>
    <xf numFmtId="2" fontId="10" fillId="12" borderId="0" xfId="0" applyNumberFormat="1" applyFont="1" applyFill="1" applyAlignment="1">
      <alignment horizontal="left"/>
    </xf>
    <xf numFmtId="2" fontId="1" fillId="12" borderId="19" xfId="0" applyNumberFormat="1" applyFont="1" applyFill="1" applyBorder="1" applyAlignment="1" applyProtection="1">
      <alignment horizontal="left"/>
      <protection locked="0"/>
    </xf>
    <xf numFmtId="2" fontId="1" fillId="12" borderId="1" xfId="0" applyNumberFormat="1" applyFont="1" applyFill="1" applyBorder="1" applyAlignment="1" applyProtection="1">
      <alignment horizontal="left"/>
      <protection locked="0"/>
    </xf>
    <xf numFmtId="2" fontId="1" fillId="12" borderId="43" xfId="0" applyNumberFormat="1" applyFont="1" applyFill="1" applyBorder="1" applyAlignment="1" applyProtection="1">
      <alignment horizontal="left"/>
      <protection locked="0"/>
    </xf>
    <xf numFmtId="0" fontId="1" fillId="12" borderId="1" xfId="0" applyFont="1" applyFill="1" applyBorder="1" applyAlignment="1" applyProtection="1">
      <alignment horizontal="left"/>
      <protection locked="0"/>
    </xf>
    <xf numFmtId="2" fontId="1" fillId="0" borderId="19" xfId="0" applyNumberFormat="1" applyFont="1" applyBorder="1" applyAlignment="1" applyProtection="1">
      <alignment horizontal="left"/>
      <protection locked="0"/>
    </xf>
    <xf numFmtId="2" fontId="1" fillId="11" borderId="20" xfId="0" applyNumberFormat="1" applyFont="1" applyFill="1" applyBorder="1" applyAlignment="1" applyProtection="1">
      <alignment horizontal="left"/>
      <protection locked="0"/>
    </xf>
    <xf numFmtId="2" fontId="1" fillId="12" borderId="18" xfId="0" applyNumberFormat="1" applyFont="1" applyFill="1" applyBorder="1" applyAlignment="1">
      <alignment horizontal="left"/>
    </xf>
    <xf numFmtId="2" fontId="1" fillId="12" borderId="20" xfId="0" applyNumberFormat="1" applyFont="1" applyFill="1" applyBorder="1" applyAlignment="1" applyProtection="1">
      <alignment horizontal="left"/>
      <protection locked="0"/>
    </xf>
    <xf numFmtId="2" fontId="1" fillId="17" borderId="35" xfId="0" applyNumberFormat="1" applyFont="1" applyFill="1" applyBorder="1" applyAlignment="1" applyProtection="1">
      <alignment horizontal="left"/>
      <protection locked="0"/>
    </xf>
    <xf numFmtId="2" fontId="1" fillId="17" borderId="22" xfId="0" applyNumberFormat="1" applyFont="1" applyFill="1" applyBorder="1" applyAlignment="1" applyProtection="1">
      <alignment horizontal="left"/>
      <protection locked="0"/>
    </xf>
    <xf numFmtId="2" fontId="1" fillId="17" borderId="44" xfId="0" applyNumberFormat="1" applyFont="1" applyFill="1" applyBorder="1" applyAlignment="1" applyProtection="1">
      <alignment horizontal="left"/>
      <protection locked="0"/>
    </xf>
    <xf numFmtId="2" fontId="1" fillId="11" borderId="18" xfId="0" applyNumberFormat="1" applyFont="1" applyFill="1" applyBorder="1" applyAlignment="1" applyProtection="1">
      <alignment horizontal="left"/>
      <protection locked="0"/>
    </xf>
    <xf numFmtId="2" fontId="1" fillId="11" borderId="42" xfId="0" applyNumberFormat="1" applyFont="1" applyFill="1" applyBorder="1" applyAlignment="1" applyProtection="1">
      <alignment horizontal="left"/>
      <protection locked="0"/>
    </xf>
    <xf numFmtId="0" fontId="14" fillId="12" borderId="7" xfId="0" applyFont="1" applyFill="1" applyBorder="1" applyProtection="1">
      <protection hidden="1"/>
    </xf>
    <xf numFmtId="2" fontId="1" fillId="0" borderId="11" xfId="0" applyNumberFormat="1" applyFont="1" applyBorder="1" applyAlignment="1" applyProtection="1">
      <alignment horizontal="left"/>
      <protection locked="0"/>
    </xf>
    <xf numFmtId="2" fontId="1" fillId="0" borderId="19" xfId="0" applyNumberFormat="1" applyFont="1" applyBorder="1" applyAlignment="1" applyProtection="1">
      <alignment horizontal="left"/>
      <protection locked="0"/>
    </xf>
    <xf numFmtId="0" fontId="1" fillId="1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0" fillId="12" borderId="0" xfId="0" applyFont="1" applyFill="1" applyAlignment="1">
      <alignment horizontal="right"/>
    </xf>
    <xf numFmtId="0" fontId="10" fillId="0" borderId="10" xfId="0" applyFont="1" applyBorder="1" applyAlignment="1">
      <alignment horizontal="right"/>
    </xf>
    <xf numFmtId="0" fontId="1" fillId="12" borderId="14" xfId="0" applyFont="1" applyFill="1" applyBorder="1" applyAlignment="1">
      <alignment horizontal="left"/>
    </xf>
    <xf numFmtId="0" fontId="1" fillId="12" borderId="0" xfId="0" applyFont="1" applyFill="1" applyAlignment="1">
      <alignment horizontal="left"/>
    </xf>
    <xf numFmtId="0" fontId="1" fillId="12" borderId="15" xfId="0" applyFont="1" applyFill="1" applyBorder="1" applyAlignment="1">
      <alignment horizontal="left"/>
    </xf>
    <xf numFmtId="0" fontId="10" fillId="12" borderId="10" xfId="0" applyFont="1" applyFill="1" applyBorder="1" applyAlignment="1">
      <alignment horizontal="right"/>
    </xf>
    <xf numFmtId="14" fontId="10" fillId="13" borderId="10" xfId="0" applyNumberFormat="1" applyFont="1" applyFill="1" applyBorder="1" applyAlignment="1" applyProtection="1">
      <alignment horizontal="left"/>
      <protection locked="0"/>
    </xf>
    <xf numFmtId="14" fontId="10" fillId="13" borderId="0" xfId="0" applyNumberFormat="1" applyFont="1" applyFill="1" applyAlignment="1" applyProtection="1">
      <alignment horizontal="left"/>
      <protection locked="0"/>
    </xf>
    <xf numFmtId="0" fontId="1" fillId="12" borderId="14" xfId="0" applyFont="1" applyFill="1" applyBorder="1" applyAlignment="1" applyProtection="1">
      <alignment horizontal="center"/>
      <protection locked="0"/>
    </xf>
    <xf numFmtId="0" fontId="1" fillId="12" borderId="0" xfId="0" applyFont="1" applyFill="1" applyAlignment="1" applyProtection="1">
      <alignment horizontal="center"/>
      <protection locked="0"/>
    </xf>
    <xf numFmtId="0" fontId="1" fillId="12" borderId="15" xfId="0" applyFont="1" applyFill="1" applyBorder="1" applyAlignment="1" applyProtection="1">
      <alignment horizontal="center"/>
      <protection locked="0"/>
    </xf>
    <xf numFmtId="0" fontId="1" fillId="10" borderId="11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2" fontId="2" fillId="13" borderId="21" xfId="0" applyNumberFormat="1" applyFont="1" applyFill="1" applyBorder="1" applyAlignment="1" applyProtection="1">
      <alignment horizontal="center"/>
      <protection locked="0"/>
    </xf>
    <xf numFmtId="2" fontId="2" fillId="13" borderId="11" xfId="0" applyNumberFormat="1" applyFont="1" applyFill="1" applyBorder="1" applyAlignment="1" applyProtection="1">
      <alignment horizontal="center"/>
      <protection locked="0"/>
    </xf>
    <xf numFmtId="2" fontId="2" fillId="13" borderId="19" xfId="0" applyNumberFormat="1" applyFont="1" applyFill="1" applyBorder="1" applyAlignment="1" applyProtection="1">
      <alignment horizontal="center"/>
      <protection locked="0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12" borderId="15" xfId="0" applyFont="1" applyFill="1" applyBorder="1" applyAlignment="1">
      <alignment horizontal="right"/>
    </xf>
    <xf numFmtId="0" fontId="1" fillId="12" borderId="17" xfId="0" applyFont="1" applyFill="1" applyBorder="1" applyAlignment="1">
      <alignment horizontal="right"/>
    </xf>
    <xf numFmtId="0" fontId="1" fillId="12" borderId="18" xfId="0" applyFont="1" applyFill="1" applyBorder="1" applyAlignment="1">
      <alignment horizontal="right"/>
    </xf>
    <xf numFmtId="0" fontId="1" fillId="12" borderId="26" xfId="0" applyFont="1" applyFill="1" applyBorder="1" applyAlignment="1">
      <alignment horizontal="left"/>
    </xf>
    <xf numFmtId="0" fontId="1" fillId="12" borderId="27" xfId="0" applyFont="1" applyFill="1" applyBorder="1" applyAlignment="1">
      <alignment horizontal="left"/>
    </xf>
    <xf numFmtId="0" fontId="1" fillId="12" borderId="28" xfId="0" applyFont="1" applyFill="1" applyBorder="1" applyAlignment="1">
      <alignment horizontal="left"/>
    </xf>
    <xf numFmtId="2" fontId="1" fillId="0" borderId="40" xfId="0" applyNumberFormat="1" applyFont="1" applyBorder="1" applyAlignment="1" applyProtection="1">
      <alignment horizontal="left"/>
      <protection locked="0"/>
    </xf>
    <xf numFmtId="2" fontId="1" fillId="0" borderId="35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12" borderId="10" xfId="0" applyFont="1" applyFill="1" applyBorder="1" applyAlignment="1">
      <alignment horizontal="left"/>
    </xf>
    <xf numFmtId="0" fontId="12" fillId="12" borderId="7" xfId="0" applyFont="1" applyFill="1" applyBorder="1" applyAlignment="1" applyProtection="1">
      <alignment horizontal="left"/>
      <protection hidden="1"/>
    </xf>
    <xf numFmtId="0" fontId="12" fillId="12" borderId="0" xfId="0" applyFont="1" applyFill="1" applyAlignment="1" applyProtection="1">
      <alignment horizontal="left"/>
      <protection hidden="1"/>
    </xf>
    <xf numFmtId="0" fontId="1" fillId="0" borderId="10" xfId="0" applyFont="1" applyBorder="1" applyAlignment="1">
      <alignment horizontal="right"/>
    </xf>
    <xf numFmtId="14" fontId="1" fillId="13" borderId="10" xfId="0" applyNumberFormat="1" applyFont="1" applyFill="1" applyBorder="1" applyAlignment="1" applyProtection="1">
      <alignment horizontal="left"/>
      <protection locked="0"/>
    </xf>
    <xf numFmtId="0" fontId="1" fillId="12" borderId="10" xfId="0" applyFont="1" applyFill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4" fillId="12" borderId="0" xfId="0" applyFont="1" applyFill="1" applyAlignment="1" applyProtection="1">
      <alignment horizontal="left"/>
      <protection locked="0"/>
    </xf>
    <xf numFmtId="0" fontId="2" fillId="13" borderId="12" xfId="0" applyFont="1" applyFill="1" applyBorder="1" applyAlignment="1" applyProtection="1">
      <alignment horizontal="left"/>
      <protection locked="0"/>
    </xf>
    <xf numFmtId="0" fontId="2" fillId="13" borderId="13" xfId="0" applyFont="1" applyFill="1" applyBorder="1" applyAlignment="1" applyProtection="1">
      <alignment horizontal="left"/>
      <protection locked="0"/>
    </xf>
    <xf numFmtId="0" fontId="2" fillId="13" borderId="9" xfId="0" applyFont="1" applyFill="1" applyBorder="1" applyAlignment="1" applyProtection="1">
      <alignment horizontal="left"/>
      <protection locked="0"/>
    </xf>
    <xf numFmtId="2" fontId="1" fillId="0" borderId="22" xfId="0" applyNumberFormat="1" applyFont="1" applyBorder="1" applyAlignment="1">
      <alignment horizontal="center"/>
    </xf>
    <xf numFmtId="0" fontId="6" fillId="15" borderId="13" xfId="0" applyFont="1" applyFill="1" applyBorder="1" applyAlignment="1">
      <alignment horizontal="left"/>
    </xf>
    <xf numFmtId="0" fontId="6" fillId="15" borderId="9" xfId="0" applyFont="1" applyFill="1" applyBorder="1" applyAlignment="1">
      <alignment horizontal="left"/>
    </xf>
    <xf numFmtId="2" fontId="5" fillId="15" borderId="13" xfId="0" applyNumberFormat="1" applyFont="1" applyFill="1" applyBorder="1" applyAlignment="1">
      <alignment horizontal="left"/>
    </xf>
    <xf numFmtId="0" fontId="2" fillId="8" borderId="2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2" fontId="1" fillId="12" borderId="0" xfId="0" applyNumberFormat="1" applyFont="1" applyFill="1" applyAlignment="1">
      <alignment horizontal="left"/>
    </xf>
    <xf numFmtId="2" fontId="10" fillId="12" borderId="0" xfId="0" applyNumberFormat="1" applyFont="1" applyFill="1" applyAlignment="1">
      <alignment horizontal="left"/>
    </xf>
    <xf numFmtId="2" fontId="1" fillId="0" borderId="48" xfId="0" applyNumberFormat="1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2" fontId="2" fillId="12" borderId="50" xfId="0" quotePrefix="1" applyNumberFormat="1" applyFont="1" applyFill="1" applyBorder="1" applyAlignment="1">
      <alignment horizontal="left"/>
    </xf>
    <xf numFmtId="2" fontId="2" fillId="12" borderId="51" xfId="0" quotePrefix="1" applyNumberFormat="1" applyFont="1" applyFill="1" applyBorder="1" applyAlignment="1">
      <alignment horizontal="left"/>
    </xf>
    <xf numFmtId="2" fontId="3" fillId="0" borderId="23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1" fillId="12" borderId="16" xfId="0" applyFont="1" applyFill="1" applyBorder="1" applyAlignment="1">
      <alignment horizontal="left"/>
    </xf>
    <xf numFmtId="0" fontId="1" fillId="12" borderId="17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74F88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1</xdr:row>
      <xdr:rowOff>123824</xdr:rowOff>
    </xdr:from>
    <xdr:to>
      <xdr:col>33</xdr:col>
      <xdr:colOff>228600</xdr:colOff>
      <xdr:row>25</xdr:row>
      <xdr:rowOff>133350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96425" y="190499"/>
          <a:ext cx="3352800" cy="3552826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000" b="1">
              <a:latin typeface="Arial" pitchFamily="34" charset="0"/>
              <a:cs typeface="Arial" pitchFamily="34" charset="0"/>
            </a:rPr>
            <a:t>Richtlijnen</a:t>
          </a:r>
          <a:r>
            <a:rPr lang="nl-NL" sz="1000" b="1" baseline="0">
              <a:latin typeface="Arial" pitchFamily="34" charset="0"/>
              <a:cs typeface="Arial" pitchFamily="34" charset="0"/>
            </a:rPr>
            <a:t> rooster planning:</a:t>
          </a: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Alle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nl-NL" sz="1000" baseline="0">
              <a:solidFill>
                <a:schemeClr val="bg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    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 gekleurde velden zijn in te vullen. Bij de velden staan opmerkingen wat er moet worden ingevuld.</a:t>
          </a:r>
        </a:p>
        <a:p>
          <a:endParaRPr lang="nl-NL" sz="200" baseline="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Excel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berekent exact het netto uren normjaartaak uit. In de </a:t>
          </a:r>
          <a:r>
            <a:rPr lang="nl-NL" sz="1000" b="1" u="sng" baseline="0">
              <a:solidFill>
                <a:srgbClr val="00B05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groene</a:t>
          </a:r>
          <a:r>
            <a:rPr lang="nl-NL" sz="1000" baseline="0">
              <a:solidFill>
                <a:srgbClr val="00B05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velden staat het resultaat.</a:t>
          </a:r>
        </a:p>
        <a:p>
          <a:endParaRPr lang="nl-NL" sz="2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In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geval van mutaties vul je ingangsdatum van de mutatie in en de einddatum van de mutatie in.</a:t>
          </a:r>
        </a:p>
        <a:p>
          <a:endParaRPr lang="nl-NL" sz="2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Leidinggevende en medewerker zijn beide verantwoordelijk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voor goede verdeling van de werkuren in het rooster en er geen onnodige opbouw van teveel gewerkte uren ontstaat.</a:t>
          </a:r>
          <a:endParaRPr lang="nl-NL" sz="10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nl-NL" sz="200" baseline="0">
            <a:latin typeface="Arial" pitchFamily="34" charset="0"/>
            <a:cs typeface="Arial" pitchFamily="34" charset="0"/>
          </a:endParaRPr>
        </a:p>
        <a:p>
          <a:r>
            <a:rPr lang="nl-NL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• Uren</a:t>
          </a:r>
          <a:r>
            <a:rPr lang="nl-NL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van vorige rooster planning (transport uren) kunnen onderaan in het formulier worden ingevuld.</a:t>
          </a:r>
        </a:p>
        <a:p>
          <a:endParaRPr lang="nl-NL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Uren besteed aan</a:t>
          </a:r>
          <a:r>
            <a:rPr lang="nl-NL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scholing en duurzame inzetbaarheid kunnen per week worden ingevuld. Het totaal daarvan mag niet meer zijn dan 83 respectievelijk 40 uur (op basis van 100% wtf). Als je wel meer uren invult, wordt het meerdere niet meegeteld in het totaal. </a:t>
          </a: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Afwijkende afspraken kunnen in overleg met leidinggevende worden gemaakt.</a:t>
          </a:r>
          <a:endParaRPr lang="nl-NL" sz="1000">
            <a:effectLst/>
          </a:endParaRPr>
        </a:p>
        <a:p>
          <a:endParaRPr lang="nl-NL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nl-NL" sz="1000" baseline="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endParaRPr lang="nl-NL" sz="2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24</xdr:col>
      <xdr:colOff>104775</xdr:colOff>
      <xdr:row>6</xdr:row>
      <xdr:rowOff>152400</xdr:rowOff>
    </xdr:from>
    <xdr:to>
      <xdr:col>25</xdr:col>
      <xdr:colOff>219075</xdr:colOff>
      <xdr:row>7</xdr:row>
      <xdr:rowOff>142875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9F83ED3D-511B-594D-2638-14F0DAEF8B63}"/>
            </a:ext>
          </a:extLst>
        </xdr:cNvPr>
        <xdr:cNvSpPr txBox="1"/>
      </xdr:nvSpPr>
      <xdr:spPr>
        <a:xfrm>
          <a:off x="9896475" y="1009650"/>
          <a:ext cx="428625" cy="152400"/>
        </a:xfrm>
        <a:prstGeom prst="rect">
          <a:avLst/>
        </a:prstGeom>
        <a:solidFill>
          <a:srgbClr val="74F88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  <xdr:twoCellAnchor>
    <xdr:from>
      <xdr:col>24</xdr:col>
      <xdr:colOff>38101</xdr:colOff>
      <xdr:row>2</xdr:row>
      <xdr:rowOff>123825</xdr:rowOff>
    </xdr:from>
    <xdr:to>
      <xdr:col>25</xdr:col>
      <xdr:colOff>9526</xdr:colOff>
      <xdr:row>3</xdr:row>
      <xdr:rowOff>85725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2184E233-66BA-2438-6CEF-9EBC59802E63}"/>
            </a:ext>
          </a:extLst>
        </xdr:cNvPr>
        <xdr:cNvSpPr txBox="1"/>
      </xdr:nvSpPr>
      <xdr:spPr>
        <a:xfrm>
          <a:off x="9829801" y="400050"/>
          <a:ext cx="285750" cy="1238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5"/>
  <sheetViews>
    <sheetView showGridLines="0" tabSelected="1" zoomScaleNormal="100" zoomScaleSheetLayoutView="100" workbookViewId="0">
      <selection activeCell="J79" sqref="J79:K79"/>
    </sheetView>
  </sheetViews>
  <sheetFormatPr defaultColWidth="9.140625" defaultRowHeight="12.75" x14ac:dyDescent="0.2"/>
  <cols>
    <col min="1" max="1" width="9.140625" style="66"/>
    <col min="2" max="2" width="1" style="42" customWidth="1"/>
    <col min="3" max="3" width="17.28515625" style="42" customWidth="1"/>
    <col min="4" max="4" width="4.42578125" style="42" customWidth="1"/>
    <col min="5" max="5" width="6.85546875" style="42" customWidth="1"/>
    <col min="6" max="9" width="6.28515625" style="42" customWidth="1"/>
    <col min="10" max="10" width="5.5703125" style="42" customWidth="1"/>
    <col min="11" max="11" width="3.42578125" style="42" customWidth="1"/>
    <col min="12" max="12" width="10.28515625" style="42" customWidth="1"/>
    <col min="13" max="13" width="5.85546875" style="42" customWidth="1"/>
    <col min="14" max="14" width="7.5703125" style="42" customWidth="1"/>
    <col min="15" max="15" width="2" style="42" customWidth="1"/>
    <col min="16" max="16" width="9.28515625" style="42" customWidth="1"/>
    <col min="17" max="17" width="7.7109375" style="42" customWidth="1"/>
    <col min="18" max="18" width="8.5703125" style="42" customWidth="1"/>
    <col min="19" max="19" width="6.5703125" style="42" customWidth="1"/>
    <col min="20" max="20" width="1.85546875" style="42" customWidth="1"/>
    <col min="21" max="21" width="1" style="42" customWidth="1"/>
    <col min="22" max="22" width="4.140625" style="66" customWidth="1"/>
    <col min="23" max="23" width="4.42578125" style="66" customWidth="1"/>
    <col min="24" max="46" width="4.7109375" style="66" customWidth="1"/>
    <col min="47" max="58" width="9.140625" style="66"/>
    <col min="59" max="16384" width="9.140625" style="42"/>
  </cols>
  <sheetData>
    <row r="1" spans="1:46" ht="5.25" customHeight="1" thickBot="1" x14ac:dyDescent="0.25">
      <c r="A1" s="91"/>
      <c r="V1" s="93"/>
    </row>
    <row r="2" spans="1:46" ht="16.5" thickBot="1" x14ac:dyDescent="0.3">
      <c r="A2" s="91"/>
      <c r="B2" s="16"/>
      <c r="C2" s="174"/>
      <c r="D2" s="175"/>
      <c r="E2" s="180" t="s">
        <v>66</v>
      </c>
      <c r="F2" s="180"/>
      <c r="G2" s="180"/>
      <c r="H2" s="180"/>
      <c r="I2" s="10"/>
      <c r="J2" s="186" t="s">
        <v>0</v>
      </c>
      <c r="K2" s="186"/>
      <c r="L2" s="186"/>
      <c r="M2" s="186"/>
      <c r="N2" s="186"/>
      <c r="O2" s="75"/>
      <c r="P2" s="188"/>
      <c r="Q2" s="189"/>
      <c r="R2" s="189"/>
      <c r="S2" s="190"/>
      <c r="T2" s="1"/>
      <c r="U2" s="16"/>
      <c r="V2" s="94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</row>
    <row r="3" spans="1:46" x14ac:dyDescent="0.2">
      <c r="A3" s="91"/>
      <c r="B3" s="16"/>
      <c r="C3" s="176"/>
      <c r="D3" s="177"/>
      <c r="E3" s="182" t="s">
        <v>1</v>
      </c>
      <c r="F3" s="182"/>
      <c r="G3" s="182"/>
      <c r="H3" s="182"/>
      <c r="I3" s="121">
        <f>NETWORKDAYS(I6,DATE(YEAR(I6)+1,MONTH(I6),DAY(I6)-1))</f>
        <v>261</v>
      </c>
      <c r="J3" s="187"/>
      <c r="K3" s="187"/>
      <c r="L3" s="187"/>
      <c r="M3" s="187"/>
      <c r="N3" s="187"/>
      <c r="O3" s="187"/>
      <c r="P3" s="187"/>
      <c r="Q3" s="187"/>
      <c r="R3" s="187"/>
      <c r="S3" s="11"/>
      <c r="T3" s="35"/>
      <c r="U3" s="16"/>
      <c r="V3" s="94"/>
      <c r="W3" s="78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</row>
    <row r="4" spans="1:46" ht="13.5" thickBot="1" x14ac:dyDescent="0.25">
      <c r="A4" s="91"/>
      <c r="B4" s="16"/>
      <c r="C4" s="178"/>
      <c r="D4" s="179"/>
      <c r="E4" s="181" t="s">
        <v>2</v>
      </c>
      <c r="F4" s="181"/>
      <c r="G4" s="181"/>
      <c r="H4" s="181"/>
      <c r="I4" s="105">
        <v>1659</v>
      </c>
      <c r="J4" s="143"/>
      <c r="K4" s="143"/>
      <c r="L4" s="181" t="s">
        <v>3</v>
      </c>
      <c r="M4" s="181"/>
      <c r="N4" s="181"/>
      <c r="O4" s="127"/>
      <c r="P4" s="106">
        <f>SUM(I4/I3)</f>
        <v>6.3563218390804597</v>
      </c>
      <c r="Q4" s="112"/>
      <c r="R4" s="112"/>
      <c r="S4" s="12"/>
      <c r="T4" s="43"/>
      <c r="U4" s="16"/>
      <c r="V4" s="94"/>
      <c r="W4" s="78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</row>
    <row r="5" spans="1:46" ht="6.95" customHeight="1" thickBot="1" x14ac:dyDescent="0.25">
      <c r="A5" s="91"/>
      <c r="B5" s="16"/>
      <c r="C5" s="16"/>
      <c r="D5" s="16"/>
      <c r="E5" s="126"/>
      <c r="F5" s="126"/>
      <c r="G5" s="126"/>
      <c r="H5" s="16"/>
      <c r="I5" s="17"/>
      <c r="J5" s="17"/>
      <c r="K5" s="17"/>
      <c r="L5" s="17"/>
      <c r="M5" s="17"/>
      <c r="N5" s="17"/>
      <c r="O5" s="17"/>
      <c r="P5" s="16"/>
      <c r="Q5" s="22"/>
      <c r="R5" s="23"/>
      <c r="S5" s="23"/>
      <c r="T5" s="16"/>
      <c r="U5" s="16"/>
      <c r="V5" s="94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</row>
    <row r="6" spans="1:46" x14ac:dyDescent="0.2">
      <c r="A6" s="91"/>
      <c r="B6" s="16"/>
      <c r="C6" s="44" t="s">
        <v>4</v>
      </c>
      <c r="D6" s="13" t="s">
        <v>5</v>
      </c>
      <c r="E6" s="62">
        <v>1</v>
      </c>
      <c r="F6" s="13"/>
      <c r="G6" s="185" t="s">
        <v>6</v>
      </c>
      <c r="H6" s="185"/>
      <c r="I6" s="184">
        <v>45505</v>
      </c>
      <c r="J6" s="184"/>
      <c r="K6" s="183" t="s">
        <v>7</v>
      </c>
      <c r="L6" s="183"/>
      <c r="M6" s="184">
        <v>45869</v>
      </c>
      <c r="N6" s="184"/>
      <c r="O6" s="82"/>
      <c r="P6" s="185" t="s">
        <v>8</v>
      </c>
      <c r="Q6" s="185"/>
      <c r="R6" s="14">
        <f>NETWORKDAYS(I6,M6)</f>
        <v>261</v>
      </c>
      <c r="S6" s="14"/>
      <c r="T6" s="45"/>
      <c r="U6" s="16"/>
      <c r="V6" s="94"/>
      <c r="W6" s="78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</row>
    <row r="7" spans="1:46" x14ac:dyDescent="0.2">
      <c r="A7" s="91"/>
      <c r="B7" s="16"/>
      <c r="C7" s="15" t="s">
        <v>9</v>
      </c>
      <c r="D7" s="63">
        <v>0</v>
      </c>
      <c r="E7" s="16"/>
      <c r="F7" s="16"/>
      <c r="G7" s="146" t="s">
        <v>10</v>
      </c>
      <c r="H7" s="146"/>
      <c r="I7" s="198">
        <f>D7*C8*R6</f>
        <v>0</v>
      </c>
      <c r="J7" s="198"/>
      <c r="K7" s="146"/>
      <c r="L7" s="146"/>
      <c r="M7" s="198"/>
      <c r="N7" s="198"/>
      <c r="O7" s="128"/>
      <c r="P7" s="123"/>
      <c r="Q7" s="123" t="s">
        <v>11</v>
      </c>
      <c r="R7" s="128">
        <f>P4*R6*E6</f>
        <v>1659</v>
      </c>
      <c r="S7" s="18"/>
      <c r="T7" s="35"/>
      <c r="U7" s="16"/>
      <c r="V7" s="94"/>
      <c r="W7" s="7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</row>
    <row r="8" spans="1:46" ht="13.5" thickBot="1" x14ac:dyDescent="0.25">
      <c r="A8" s="91"/>
      <c r="B8" s="16"/>
      <c r="C8" s="102">
        <f>E6/I3</f>
        <v>3.8314176245210726E-3</v>
      </c>
      <c r="D8" s="112"/>
      <c r="E8" s="99"/>
      <c r="F8" s="99"/>
      <c r="G8" s="99"/>
      <c r="H8" s="112"/>
      <c r="I8" s="99">
        <f>J$80*C8*R6</f>
        <v>82.999999999999986</v>
      </c>
      <c r="J8" s="99">
        <f>L$80*C8*R6</f>
        <v>40</v>
      </c>
      <c r="K8" s="12"/>
      <c r="L8" s="20"/>
      <c r="M8" s="12"/>
      <c r="N8" s="20"/>
      <c r="O8" s="20"/>
      <c r="P8" s="107"/>
      <c r="Q8" s="108" t="s">
        <v>12</v>
      </c>
      <c r="R8" s="68">
        <f>R7-I7</f>
        <v>1659</v>
      </c>
      <c r="S8" s="21"/>
      <c r="T8" s="43"/>
      <c r="U8" s="16"/>
      <c r="V8" s="94"/>
      <c r="W8" s="78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</row>
    <row r="9" spans="1:46" ht="6.95" customHeight="1" thickBot="1" x14ac:dyDescent="0.25">
      <c r="A9" s="91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6"/>
      <c r="N9" s="17"/>
      <c r="O9" s="17"/>
      <c r="P9" s="123"/>
      <c r="Q9" s="123"/>
      <c r="R9" s="18"/>
      <c r="S9" s="18"/>
      <c r="T9" s="16"/>
      <c r="U9" s="16"/>
      <c r="V9" s="94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</row>
    <row r="10" spans="1:46" x14ac:dyDescent="0.2">
      <c r="A10" s="91"/>
      <c r="B10" s="16"/>
      <c r="C10" s="24" t="s">
        <v>13</v>
      </c>
      <c r="D10" s="28" t="s">
        <v>5</v>
      </c>
      <c r="E10" s="64"/>
      <c r="F10" s="149" t="s">
        <v>14</v>
      </c>
      <c r="G10" s="149"/>
      <c r="H10" s="149"/>
      <c r="I10" s="154"/>
      <c r="J10" s="154"/>
      <c r="K10" s="149" t="s">
        <v>7</v>
      </c>
      <c r="L10" s="149"/>
      <c r="M10" s="154"/>
      <c r="N10" s="154"/>
      <c r="O10" s="80"/>
      <c r="P10" s="153" t="s">
        <v>15</v>
      </c>
      <c r="Q10" s="153"/>
      <c r="R10" s="29">
        <f>NETWORKDAYS(I10,M10)</f>
        <v>0</v>
      </c>
      <c r="S10" s="14"/>
      <c r="T10" s="45"/>
      <c r="U10" s="16"/>
      <c r="V10" s="94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</row>
    <row r="11" spans="1:46" x14ac:dyDescent="0.2">
      <c r="A11" s="91"/>
      <c r="B11" s="16"/>
      <c r="C11" s="25" t="s">
        <v>9</v>
      </c>
      <c r="D11" s="79" t="str">
        <f>IF(E10&gt;0,D$7,"")</f>
        <v/>
      </c>
      <c r="E11" s="5"/>
      <c r="F11" s="148" t="s">
        <v>16</v>
      </c>
      <c r="G11" s="148"/>
      <c r="H11" s="148"/>
      <c r="I11" s="199">
        <f>IF(E10&gt;0,D11*C12*R10,0)</f>
        <v>0</v>
      </c>
      <c r="J11" s="199"/>
      <c r="K11" s="147"/>
      <c r="L11" s="147"/>
      <c r="M11" s="199"/>
      <c r="N11" s="199"/>
      <c r="O11" s="129"/>
      <c r="P11" s="124"/>
      <c r="Q11" s="124" t="s">
        <v>11</v>
      </c>
      <c r="R11" s="129">
        <f>P4*R10*E10</f>
        <v>0</v>
      </c>
      <c r="S11" s="18"/>
      <c r="T11" s="35"/>
      <c r="U11" s="16"/>
      <c r="V11" s="94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</row>
    <row r="12" spans="1:46" x14ac:dyDescent="0.2">
      <c r="A12" s="91"/>
      <c r="B12" s="16"/>
      <c r="C12" s="103">
        <f>IF(E10&gt;0,E10/I3,0)</f>
        <v>0</v>
      </c>
      <c r="D12" s="110"/>
      <c r="E12" s="110"/>
      <c r="F12" s="110"/>
      <c r="G12" s="110"/>
      <c r="H12" s="110"/>
      <c r="I12" s="111">
        <f>J$80*C12*R10</f>
        <v>0</v>
      </c>
      <c r="J12" s="111">
        <f>L$80*C12*R10</f>
        <v>0</v>
      </c>
      <c r="K12" s="26"/>
      <c r="L12" s="30"/>
      <c r="M12" s="26"/>
      <c r="N12" s="30"/>
      <c r="O12" s="30"/>
      <c r="P12" s="124"/>
      <c r="Q12" s="124" t="s">
        <v>12</v>
      </c>
      <c r="R12" s="69">
        <f>R11-I11</f>
        <v>0</v>
      </c>
      <c r="S12" s="18"/>
      <c r="T12" s="35"/>
      <c r="U12" s="16"/>
      <c r="V12" s="94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</row>
    <row r="13" spans="1:46" ht="6.95" customHeight="1" x14ac:dyDescent="0.2">
      <c r="A13" s="91"/>
      <c r="B13" s="16"/>
      <c r="C13" s="25"/>
      <c r="D13" s="26"/>
      <c r="E13" s="26"/>
      <c r="F13" s="26"/>
      <c r="G13" s="26"/>
      <c r="H13" s="26"/>
      <c r="I13" s="26"/>
      <c r="J13" s="26"/>
      <c r="K13" s="30"/>
      <c r="L13" s="30"/>
      <c r="M13" s="30"/>
      <c r="N13" s="30"/>
      <c r="O13" s="30"/>
      <c r="P13" s="124"/>
      <c r="Q13" s="124"/>
      <c r="R13" s="27"/>
      <c r="S13" s="18"/>
      <c r="T13" s="35"/>
      <c r="U13" s="16"/>
      <c r="V13" s="94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</row>
    <row r="14" spans="1:46" x14ac:dyDescent="0.2">
      <c r="A14" s="91"/>
      <c r="B14" s="16"/>
      <c r="C14" s="25" t="s">
        <v>17</v>
      </c>
      <c r="D14" s="5" t="s">
        <v>5</v>
      </c>
      <c r="E14" s="65"/>
      <c r="F14" s="148" t="s">
        <v>14</v>
      </c>
      <c r="G14" s="148"/>
      <c r="H14" s="148"/>
      <c r="I14" s="155"/>
      <c r="J14" s="155"/>
      <c r="K14" s="147" t="s">
        <v>7</v>
      </c>
      <c r="L14" s="147"/>
      <c r="M14" s="155"/>
      <c r="N14" s="155"/>
      <c r="O14" s="81"/>
      <c r="P14" s="148" t="s">
        <v>8</v>
      </c>
      <c r="Q14" s="148"/>
      <c r="R14" s="27">
        <f>NETWORKDAYS(I14,M14)</f>
        <v>0</v>
      </c>
      <c r="S14" s="18"/>
      <c r="T14" s="35"/>
      <c r="U14" s="16"/>
      <c r="V14" s="94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</row>
    <row r="15" spans="1:46" x14ac:dyDescent="0.2">
      <c r="A15" s="91"/>
      <c r="B15" s="16"/>
      <c r="C15" s="25" t="s">
        <v>9</v>
      </c>
      <c r="D15" s="79" t="str">
        <f>IF(E14&gt;0,D$7,"")</f>
        <v/>
      </c>
      <c r="E15" s="26"/>
      <c r="F15" s="147" t="s">
        <v>16</v>
      </c>
      <c r="G15" s="147"/>
      <c r="H15" s="147"/>
      <c r="I15" s="199">
        <f>IF(E14&gt;0,D15*C16*R14,0)</f>
        <v>0</v>
      </c>
      <c r="J15" s="199"/>
      <c r="K15" s="147"/>
      <c r="L15" s="147"/>
      <c r="M15" s="199"/>
      <c r="N15" s="199"/>
      <c r="O15" s="129"/>
      <c r="P15" s="124"/>
      <c r="Q15" s="124" t="s">
        <v>11</v>
      </c>
      <c r="R15" s="129">
        <f>P4*R14*E14</f>
        <v>0</v>
      </c>
      <c r="S15" s="18"/>
      <c r="T15" s="35"/>
      <c r="U15" s="16"/>
      <c r="V15" s="94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</row>
    <row r="16" spans="1:46" x14ac:dyDescent="0.2">
      <c r="A16" s="91"/>
      <c r="B16" s="16"/>
      <c r="C16" s="103">
        <f>IF(E14&gt;0,E14/I3,0)</f>
        <v>0</v>
      </c>
      <c r="D16" s="110"/>
      <c r="E16" s="110"/>
      <c r="F16" s="110"/>
      <c r="G16" s="110"/>
      <c r="H16" s="110"/>
      <c r="I16" s="111">
        <f>J$80*C16*R14</f>
        <v>0</v>
      </c>
      <c r="J16" s="111">
        <f>L$80*C16*R14</f>
        <v>0</v>
      </c>
      <c r="K16" s="26"/>
      <c r="L16" s="30"/>
      <c r="M16" s="26"/>
      <c r="N16" s="30"/>
      <c r="O16" s="30"/>
      <c r="P16" s="124"/>
      <c r="Q16" s="125" t="s">
        <v>12</v>
      </c>
      <c r="R16" s="69">
        <f>R15-I15</f>
        <v>0</v>
      </c>
      <c r="S16" s="18"/>
      <c r="T16" s="35"/>
      <c r="U16" s="16"/>
      <c r="V16" s="94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</row>
    <row r="17" spans="1:46" ht="6.95" customHeight="1" x14ac:dyDescent="0.2">
      <c r="A17" s="91"/>
      <c r="B17" s="16"/>
      <c r="C17" s="25"/>
      <c r="D17" s="26"/>
      <c r="E17" s="26"/>
      <c r="F17" s="26"/>
      <c r="G17" s="26"/>
      <c r="H17" s="26"/>
      <c r="I17" s="31"/>
      <c r="J17" s="30"/>
      <c r="K17" s="26"/>
      <c r="L17" s="30"/>
      <c r="M17" s="30"/>
      <c r="N17" s="30"/>
      <c r="O17" s="30"/>
      <c r="P17" s="124"/>
      <c r="Q17" s="124"/>
      <c r="R17" s="27"/>
      <c r="S17" s="18"/>
      <c r="T17" s="35"/>
      <c r="U17" s="16"/>
      <c r="V17" s="94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</row>
    <row r="18" spans="1:46" x14ac:dyDescent="0.2">
      <c r="A18" s="91"/>
      <c r="B18" s="16"/>
      <c r="C18" s="25" t="s">
        <v>18</v>
      </c>
      <c r="D18" s="26" t="s">
        <v>5</v>
      </c>
      <c r="E18" s="65"/>
      <c r="F18" s="147" t="s">
        <v>14</v>
      </c>
      <c r="G18" s="147"/>
      <c r="H18" s="147"/>
      <c r="I18" s="155"/>
      <c r="J18" s="155"/>
      <c r="K18" s="147" t="s">
        <v>7</v>
      </c>
      <c r="L18" s="147"/>
      <c r="M18" s="155"/>
      <c r="N18" s="155"/>
      <c r="O18" s="81"/>
      <c r="P18" s="148" t="s">
        <v>8</v>
      </c>
      <c r="Q18" s="148"/>
      <c r="R18" s="27">
        <f>NETWORKDAYS(I18,M18)</f>
        <v>0</v>
      </c>
      <c r="S18" s="18"/>
      <c r="T18" s="35"/>
      <c r="U18" s="16"/>
      <c r="V18" s="94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</row>
    <row r="19" spans="1:46" x14ac:dyDescent="0.2">
      <c r="A19" s="91"/>
      <c r="B19" s="16"/>
      <c r="C19" s="25" t="s">
        <v>9</v>
      </c>
      <c r="D19" s="79" t="str">
        <f>IF(E18&gt;0,D$7,"")</f>
        <v/>
      </c>
      <c r="E19" s="31"/>
      <c r="F19" s="148" t="s">
        <v>16</v>
      </c>
      <c r="G19" s="148"/>
      <c r="H19" s="148"/>
      <c r="I19" s="199">
        <f>IF(E18&gt;0,D19*C20*R18,0)</f>
        <v>0</v>
      </c>
      <c r="J19" s="199"/>
      <c r="K19" s="147"/>
      <c r="L19" s="147"/>
      <c r="M19" s="199"/>
      <c r="N19" s="199"/>
      <c r="O19" s="129"/>
      <c r="P19" s="124"/>
      <c r="Q19" s="124" t="s">
        <v>11</v>
      </c>
      <c r="R19" s="129">
        <f>P4*R18*E18</f>
        <v>0</v>
      </c>
      <c r="S19" s="18"/>
      <c r="T19" s="35"/>
      <c r="U19" s="16"/>
      <c r="V19" s="94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</row>
    <row r="20" spans="1:46" ht="13.5" thickBot="1" x14ac:dyDescent="0.25">
      <c r="A20" s="91"/>
      <c r="B20" s="16"/>
      <c r="C20" s="104">
        <f>IF(E18&gt;0,E18/I3,0)</f>
        <v>0</v>
      </c>
      <c r="D20" s="113"/>
      <c r="E20" s="113"/>
      <c r="F20" s="113"/>
      <c r="G20" s="113"/>
      <c r="H20" s="113"/>
      <c r="I20" s="99">
        <f>J$80*C20*R18</f>
        <v>0</v>
      </c>
      <c r="J20" s="99">
        <f>L$80*C20*R18</f>
        <v>0</v>
      </c>
      <c r="K20" s="33"/>
      <c r="L20" s="32"/>
      <c r="M20" s="32"/>
      <c r="N20" s="32"/>
      <c r="O20" s="32"/>
      <c r="P20" s="109"/>
      <c r="Q20" s="109" t="s">
        <v>12</v>
      </c>
      <c r="R20" s="70">
        <f>R19-I19</f>
        <v>0</v>
      </c>
      <c r="S20" s="21"/>
      <c r="T20" s="43"/>
      <c r="U20" s="16"/>
      <c r="V20" s="94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</row>
    <row r="21" spans="1:46" ht="6.95" customHeight="1" thickBot="1" x14ac:dyDescent="0.25">
      <c r="A21" s="91"/>
      <c r="B21" s="16"/>
      <c r="C21" s="26"/>
      <c r="D21" s="26"/>
      <c r="E21" s="26"/>
      <c r="F21" s="26"/>
      <c r="G21" s="26"/>
      <c r="H21" s="26"/>
      <c r="I21" s="31"/>
      <c r="J21" s="30"/>
      <c r="K21" s="26"/>
      <c r="L21" s="30"/>
      <c r="M21" s="30"/>
      <c r="N21" s="30"/>
      <c r="O21" s="30"/>
      <c r="P21" s="26"/>
      <c r="Q21" s="26"/>
      <c r="R21" s="34"/>
      <c r="S21" s="18"/>
      <c r="T21" s="16"/>
      <c r="U21" s="16"/>
      <c r="V21" s="94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</row>
    <row r="22" spans="1:46" ht="15.75" thickBot="1" x14ac:dyDescent="0.3">
      <c r="A22" s="91"/>
      <c r="B22" s="16"/>
      <c r="C22" s="71" t="s">
        <v>19</v>
      </c>
      <c r="D22" s="72"/>
      <c r="E22" s="194">
        <f>SUM(R8+R12+R16+R20)</f>
        <v>1659</v>
      </c>
      <c r="F22" s="194"/>
      <c r="G22" s="192" t="s">
        <v>20</v>
      </c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3"/>
      <c r="U22" s="16"/>
      <c r="V22" s="94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</row>
    <row r="23" spans="1:46" ht="6.95" customHeight="1" thickBot="1" x14ac:dyDescent="0.25">
      <c r="A23" s="91"/>
      <c r="B23" s="16"/>
      <c r="C23" s="16"/>
      <c r="D23" s="16"/>
      <c r="E23" s="16"/>
      <c r="F23" s="16"/>
      <c r="G23" s="16"/>
      <c r="H23" s="16"/>
      <c r="I23" s="126"/>
      <c r="J23" s="17"/>
      <c r="K23" s="16"/>
      <c r="L23" s="17"/>
      <c r="M23" s="17"/>
      <c r="N23" s="17"/>
      <c r="O23" s="17"/>
      <c r="P23" s="16"/>
      <c r="Q23" s="22"/>
      <c r="R23" s="128"/>
      <c r="S23" s="128"/>
      <c r="T23" s="16"/>
      <c r="U23" s="16"/>
      <c r="V23" s="94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</row>
    <row r="24" spans="1:46" x14ac:dyDescent="0.2">
      <c r="A24" s="91"/>
      <c r="B24" s="16"/>
      <c r="C24" s="6" t="s">
        <v>21</v>
      </c>
      <c r="D24" s="7" t="s">
        <v>22</v>
      </c>
      <c r="E24" s="8" t="s">
        <v>23</v>
      </c>
      <c r="F24" s="8" t="s">
        <v>24</v>
      </c>
      <c r="G24" s="8" t="s">
        <v>25</v>
      </c>
      <c r="H24" s="8" t="s">
        <v>26</v>
      </c>
      <c r="I24" s="84" t="s">
        <v>27</v>
      </c>
      <c r="J24" s="83" t="s">
        <v>28</v>
      </c>
      <c r="K24" s="8"/>
      <c r="L24" s="84" t="s">
        <v>29</v>
      </c>
      <c r="M24" s="88" t="s">
        <v>30</v>
      </c>
      <c r="N24" s="74" t="s">
        <v>31</v>
      </c>
      <c r="O24" s="13"/>
      <c r="P24" s="13"/>
      <c r="Q24" s="13"/>
      <c r="R24" s="13"/>
      <c r="S24" s="13"/>
      <c r="T24" s="45"/>
      <c r="U24" s="16"/>
      <c r="V24" s="94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</row>
    <row r="25" spans="1:46" x14ac:dyDescent="0.2">
      <c r="A25" s="91"/>
      <c r="B25" s="16"/>
      <c r="C25" s="46">
        <v>45201</v>
      </c>
      <c r="D25" s="47">
        <f>_xlfn.ISOWEEKNUM(C25)</f>
        <v>40</v>
      </c>
      <c r="E25" s="136"/>
      <c r="F25" s="137"/>
      <c r="G25" s="137"/>
      <c r="H25" s="137"/>
      <c r="I25" s="85"/>
      <c r="J25" s="144"/>
      <c r="K25" s="145"/>
      <c r="L25" s="85"/>
      <c r="M25" s="89">
        <f>SUM(E25:L25)</f>
        <v>0</v>
      </c>
      <c r="N25" s="73">
        <f>M25</f>
        <v>0</v>
      </c>
      <c r="O25" s="126"/>
      <c r="P25" s="195" t="s">
        <v>32</v>
      </c>
      <c r="Q25" s="196"/>
      <c r="R25" s="196"/>
      <c r="S25" s="197"/>
      <c r="T25" s="35"/>
      <c r="U25" s="16"/>
      <c r="V25" s="94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</row>
    <row r="26" spans="1:46" x14ac:dyDescent="0.2">
      <c r="A26" s="91"/>
      <c r="B26" s="16"/>
      <c r="C26" s="46">
        <f>C25+7</f>
        <v>45208</v>
      </c>
      <c r="D26" s="47">
        <f>_xlfn.ISOWEEKNUM(C26)</f>
        <v>41</v>
      </c>
      <c r="E26" s="136"/>
      <c r="F26" s="137"/>
      <c r="G26" s="137"/>
      <c r="H26" s="137"/>
      <c r="I26" s="85"/>
      <c r="J26" s="144"/>
      <c r="K26" s="145"/>
      <c r="L26" s="86"/>
      <c r="M26" s="89">
        <f>SUM(E26:L26)</f>
        <v>0</v>
      </c>
      <c r="N26" s="73">
        <f t="shared" ref="N26:N57" si="0">SUM(M26,N25)</f>
        <v>0</v>
      </c>
      <c r="O26" s="126"/>
      <c r="P26" s="150" t="s">
        <v>33</v>
      </c>
      <c r="Q26" s="151"/>
      <c r="R26" s="146">
        <v>24</v>
      </c>
      <c r="S26" s="166"/>
      <c r="T26" s="35"/>
      <c r="U26" s="16"/>
      <c r="V26" s="94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</row>
    <row r="27" spans="1:46" x14ac:dyDescent="0.2">
      <c r="A27" s="91"/>
      <c r="B27" s="16"/>
      <c r="C27" s="46">
        <f t="shared" ref="C27:C81" si="1">C26+7</f>
        <v>45215</v>
      </c>
      <c r="D27" s="47">
        <f t="shared" ref="D27:D77" si="2">_xlfn.ISOWEEKNUM(C27)</f>
        <v>42</v>
      </c>
      <c r="E27" s="136"/>
      <c r="F27" s="137"/>
      <c r="G27" s="137"/>
      <c r="H27" s="137"/>
      <c r="I27" s="85"/>
      <c r="J27" s="144"/>
      <c r="K27" s="145"/>
      <c r="L27" s="86"/>
      <c r="M27" s="89">
        <f>SUM(E27:L27)</f>
        <v>0</v>
      </c>
      <c r="N27" s="73">
        <f t="shared" si="0"/>
        <v>0</v>
      </c>
      <c r="O27" s="126"/>
      <c r="P27" s="150" t="s">
        <v>34</v>
      </c>
      <c r="Q27" s="151"/>
      <c r="R27" s="146">
        <v>16</v>
      </c>
      <c r="S27" s="166"/>
      <c r="T27" s="35"/>
      <c r="U27" s="16"/>
      <c r="V27" s="94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</row>
    <row r="28" spans="1:46" x14ac:dyDescent="0.2">
      <c r="A28" s="91"/>
      <c r="B28" s="16"/>
      <c r="C28" s="46">
        <f t="shared" si="1"/>
        <v>45222</v>
      </c>
      <c r="D28" s="47">
        <f t="shared" si="2"/>
        <v>43</v>
      </c>
      <c r="E28" s="141" t="s">
        <v>60</v>
      </c>
      <c r="F28" s="135"/>
      <c r="G28" s="135"/>
      <c r="H28" s="135"/>
      <c r="I28" s="142"/>
      <c r="J28" s="144"/>
      <c r="K28" s="145"/>
      <c r="L28" s="86"/>
      <c r="M28" s="89">
        <f>SUM(E28:L28)</f>
        <v>0</v>
      </c>
      <c r="N28" s="73">
        <f t="shared" si="0"/>
        <v>0</v>
      </c>
      <c r="O28" s="126"/>
      <c r="P28" s="150" t="s">
        <v>35</v>
      </c>
      <c r="Q28" s="151"/>
      <c r="R28" s="146">
        <v>8</v>
      </c>
      <c r="S28" s="166"/>
      <c r="T28" s="35"/>
      <c r="U28" s="16"/>
      <c r="V28" s="94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</row>
    <row r="29" spans="1:46" x14ac:dyDescent="0.2">
      <c r="A29" s="91"/>
      <c r="B29" s="16"/>
      <c r="C29" s="46">
        <f t="shared" si="1"/>
        <v>45229</v>
      </c>
      <c r="D29" s="47">
        <f t="shared" si="2"/>
        <v>44</v>
      </c>
      <c r="E29" s="115"/>
      <c r="F29" s="39"/>
      <c r="G29" s="39"/>
      <c r="H29" s="39"/>
      <c r="I29" s="86"/>
      <c r="J29" s="144"/>
      <c r="K29" s="145"/>
      <c r="L29" s="86"/>
      <c r="M29" s="89">
        <f t="shared" ref="M29:M77" si="3">SUM(E29:L29)</f>
        <v>0</v>
      </c>
      <c r="N29" s="73">
        <f t="shared" si="0"/>
        <v>0</v>
      </c>
      <c r="O29" s="126"/>
      <c r="P29" s="150" t="s">
        <v>36</v>
      </c>
      <c r="Q29" s="151"/>
      <c r="R29" s="146">
        <v>0</v>
      </c>
      <c r="S29" s="166"/>
      <c r="T29" s="35"/>
      <c r="U29" s="16"/>
      <c r="V29" s="94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</row>
    <row r="30" spans="1:46" x14ac:dyDescent="0.2">
      <c r="A30" s="91"/>
      <c r="B30" s="16"/>
      <c r="C30" s="46">
        <f t="shared" si="1"/>
        <v>45236</v>
      </c>
      <c r="D30" s="47">
        <f t="shared" si="2"/>
        <v>45</v>
      </c>
      <c r="E30" s="115"/>
      <c r="F30" s="39"/>
      <c r="G30" s="39"/>
      <c r="H30" s="39"/>
      <c r="I30" s="86"/>
      <c r="J30" s="144"/>
      <c r="K30" s="145"/>
      <c r="L30" s="86"/>
      <c r="M30" s="89">
        <f t="shared" si="3"/>
        <v>0</v>
      </c>
      <c r="N30" s="73">
        <f t="shared" si="0"/>
        <v>0</v>
      </c>
      <c r="O30" s="126"/>
      <c r="P30" s="150" t="s">
        <v>37</v>
      </c>
      <c r="Q30" s="151"/>
      <c r="R30" s="146">
        <v>8</v>
      </c>
      <c r="S30" s="166"/>
      <c r="T30" s="35"/>
      <c r="U30" s="16"/>
      <c r="V30" s="94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</row>
    <row r="31" spans="1:46" x14ac:dyDescent="0.2">
      <c r="A31" s="91"/>
      <c r="B31" s="16"/>
      <c r="C31" s="46">
        <f t="shared" si="1"/>
        <v>45243</v>
      </c>
      <c r="D31" s="47">
        <f t="shared" si="2"/>
        <v>46</v>
      </c>
      <c r="E31" s="115"/>
      <c r="F31" s="39"/>
      <c r="G31" s="39"/>
      <c r="H31" s="39"/>
      <c r="I31" s="86"/>
      <c r="J31" s="144"/>
      <c r="K31" s="145"/>
      <c r="L31" s="86"/>
      <c r="M31" s="89">
        <f t="shared" si="3"/>
        <v>0</v>
      </c>
      <c r="N31" s="73">
        <f t="shared" si="0"/>
        <v>0</v>
      </c>
      <c r="O31" s="126"/>
      <c r="P31" s="150" t="s">
        <v>38</v>
      </c>
      <c r="Q31" s="151"/>
      <c r="R31" s="146">
        <v>16</v>
      </c>
      <c r="S31" s="166"/>
      <c r="T31" s="48"/>
      <c r="U31" s="16"/>
      <c r="V31" s="94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</row>
    <row r="32" spans="1:46" x14ac:dyDescent="0.2">
      <c r="A32" s="91"/>
      <c r="B32" s="16"/>
      <c r="C32" s="46">
        <f t="shared" si="1"/>
        <v>45250</v>
      </c>
      <c r="D32" s="47">
        <f t="shared" si="2"/>
        <v>47</v>
      </c>
      <c r="E32" s="115"/>
      <c r="F32" s="39"/>
      <c r="G32" s="39"/>
      <c r="H32" s="39"/>
      <c r="I32" s="86"/>
      <c r="J32" s="144"/>
      <c r="K32" s="145"/>
      <c r="L32" s="86"/>
      <c r="M32" s="89">
        <f t="shared" si="3"/>
        <v>0</v>
      </c>
      <c r="N32" s="73">
        <f t="shared" si="0"/>
        <v>0</v>
      </c>
      <c r="O32" s="126"/>
      <c r="P32" s="150" t="s">
        <v>39</v>
      </c>
      <c r="Q32" s="151"/>
      <c r="R32" s="146">
        <v>24</v>
      </c>
      <c r="S32" s="166"/>
      <c r="T32" s="35"/>
      <c r="U32" s="16"/>
      <c r="V32" s="94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</row>
    <row r="33" spans="1:46" x14ac:dyDescent="0.2">
      <c r="A33" s="91"/>
      <c r="B33" s="16"/>
      <c r="C33" s="46">
        <f t="shared" si="1"/>
        <v>45257</v>
      </c>
      <c r="D33" s="47">
        <f t="shared" si="2"/>
        <v>48</v>
      </c>
      <c r="E33" s="115"/>
      <c r="F33" s="39"/>
      <c r="G33" s="39"/>
      <c r="H33" s="39"/>
      <c r="I33" s="86"/>
      <c r="J33" s="144"/>
      <c r="K33" s="145"/>
      <c r="L33" s="86"/>
      <c r="M33" s="89">
        <f t="shared" si="3"/>
        <v>0</v>
      </c>
      <c r="N33" s="73">
        <f t="shared" si="0"/>
        <v>0</v>
      </c>
      <c r="O33" s="126"/>
      <c r="P33" s="150" t="s">
        <v>40</v>
      </c>
      <c r="Q33" s="151"/>
      <c r="R33" s="146">
        <v>32</v>
      </c>
      <c r="S33" s="166"/>
      <c r="T33" s="35"/>
      <c r="U33" s="16"/>
      <c r="V33" s="94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</row>
    <row r="34" spans="1:46" x14ac:dyDescent="0.2">
      <c r="A34" s="91"/>
      <c r="B34" s="16"/>
      <c r="C34" s="46">
        <f t="shared" si="1"/>
        <v>45264</v>
      </c>
      <c r="D34" s="47">
        <f t="shared" si="2"/>
        <v>49</v>
      </c>
      <c r="E34" s="115"/>
      <c r="F34" s="39"/>
      <c r="G34" s="39"/>
      <c r="H34" s="39"/>
      <c r="I34" s="86"/>
      <c r="J34" s="144"/>
      <c r="K34" s="145"/>
      <c r="L34" s="86"/>
      <c r="M34" s="89">
        <f t="shared" si="3"/>
        <v>0</v>
      </c>
      <c r="N34" s="73">
        <f t="shared" si="0"/>
        <v>0</v>
      </c>
      <c r="O34" s="126"/>
      <c r="P34" s="150" t="s">
        <v>41</v>
      </c>
      <c r="Q34" s="151"/>
      <c r="R34" s="146">
        <v>40</v>
      </c>
      <c r="S34" s="166"/>
      <c r="T34" s="35"/>
      <c r="U34" s="16"/>
      <c r="V34" s="94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</row>
    <row r="35" spans="1:46" x14ac:dyDescent="0.2">
      <c r="A35" s="91"/>
      <c r="B35" s="16"/>
      <c r="C35" s="46">
        <f t="shared" si="1"/>
        <v>45271</v>
      </c>
      <c r="D35" s="47">
        <f t="shared" si="2"/>
        <v>50</v>
      </c>
      <c r="E35" s="115"/>
      <c r="F35" s="39"/>
      <c r="G35" s="39"/>
      <c r="H35" s="39"/>
      <c r="I35" s="86"/>
      <c r="J35" s="144"/>
      <c r="K35" s="145"/>
      <c r="L35" s="86"/>
      <c r="M35" s="89">
        <f t="shared" si="3"/>
        <v>0</v>
      </c>
      <c r="N35" s="73">
        <f t="shared" si="0"/>
        <v>0</v>
      </c>
      <c r="O35" s="126"/>
      <c r="P35" s="208" t="s">
        <v>42</v>
      </c>
      <c r="Q35" s="209"/>
      <c r="R35" s="167">
        <v>48</v>
      </c>
      <c r="S35" s="168"/>
      <c r="T35" s="35"/>
      <c r="U35" s="16"/>
      <c r="V35" s="94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</row>
    <row r="36" spans="1:46" x14ac:dyDescent="0.2">
      <c r="A36" s="91"/>
      <c r="B36" s="16"/>
      <c r="C36" s="46">
        <f t="shared" si="1"/>
        <v>45278</v>
      </c>
      <c r="D36" s="47">
        <f t="shared" si="2"/>
        <v>51</v>
      </c>
      <c r="E36" s="115"/>
      <c r="F36" s="39"/>
      <c r="G36" s="39"/>
      <c r="H36" s="39"/>
      <c r="I36" s="86"/>
      <c r="J36" s="144"/>
      <c r="K36" s="145"/>
      <c r="L36" s="86"/>
      <c r="M36" s="89">
        <f t="shared" si="3"/>
        <v>0</v>
      </c>
      <c r="N36" s="73">
        <f t="shared" si="0"/>
        <v>0</v>
      </c>
      <c r="O36" s="16"/>
      <c r="P36" s="16"/>
      <c r="Q36" s="16"/>
      <c r="R36" s="16"/>
      <c r="S36" s="16"/>
      <c r="T36" s="35"/>
      <c r="U36" s="16"/>
      <c r="V36" s="94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</row>
    <row r="37" spans="1:46" x14ac:dyDescent="0.2">
      <c r="A37" s="91"/>
      <c r="B37" s="16"/>
      <c r="C37" s="46">
        <f t="shared" si="1"/>
        <v>45285</v>
      </c>
      <c r="D37" s="47">
        <f t="shared" si="2"/>
        <v>52</v>
      </c>
      <c r="E37" s="114" t="s">
        <v>43</v>
      </c>
      <c r="F37" s="40"/>
      <c r="G37" s="40"/>
      <c r="H37" s="40"/>
      <c r="I37" s="87"/>
      <c r="J37" s="144"/>
      <c r="K37" s="145"/>
      <c r="L37" s="86"/>
      <c r="M37" s="89">
        <f>SUM(E37:L37)</f>
        <v>0</v>
      </c>
      <c r="N37" s="73">
        <f t="shared" si="0"/>
        <v>0</v>
      </c>
      <c r="O37" s="126"/>
      <c r="P37" s="4" t="s">
        <v>44</v>
      </c>
      <c r="Q37" s="49"/>
      <c r="R37" s="49"/>
      <c r="S37" s="50"/>
      <c r="T37" s="35"/>
      <c r="U37" s="16"/>
      <c r="V37" s="94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</row>
    <row r="38" spans="1:46" x14ac:dyDescent="0.2">
      <c r="A38" s="91"/>
      <c r="B38" s="16"/>
      <c r="C38" s="46">
        <f t="shared" si="1"/>
        <v>45292</v>
      </c>
      <c r="D38" s="47">
        <f t="shared" si="2"/>
        <v>1</v>
      </c>
      <c r="E38" s="114"/>
      <c r="F38" s="40"/>
      <c r="G38" s="40"/>
      <c r="H38" s="40"/>
      <c r="I38" s="87"/>
      <c r="J38" s="144"/>
      <c r="K38" s="145"/>
      <c r="L38" s="86"/>
      <c r="M38" s="89">
        <f t="shared" si="3"/>
        <v>0</v>
      </c>
      <c r="N38" s="73">
        <f t="shared" si="0"/>
        <v>0</v>
      </c>
      <c r="O38" s="126"/>
      <c r="P38" s="51"/>
      <c r="Q38" s="169" t="s">
        <v>45</v>
      </c>
      <c r="R38" s="170"/>
      <c r="S38" s="171"/>
      <c r="T38" s="35"/>
      <c r="U38" s="16"/>
      <c r="V38" s="94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</row>
    <row r="39" spans="1:46" x14ac:dyDescent="0.2">
      <c r="A39" s="91"/>
      <c r="B39" s="16"/>
      <c r="C39" s="46">
        <f t="shared" si="1"/>
        <v>45299</v>
      </c>
      <c r="D39" s="47">
        <f t="shared" si="2"/>
        <v>2</v>
      </c>
      <c r="E39" s="130"/>
      <c r="F39" s="131"/>
      <c r="G39" s="131"/>
      <c r="H39" s="131"/>
      <c r="I39" s="132"/>
      <c r="J39" s="144"/>
      <c r="K39" s="145"/>
      <c r="L39" s="86"/>
      <c r="M39" s="89">
        <f t="shared" si="3"/>
        <v>0</v>
      </c>
      <c r="N39" s="73">
        <f t="shared" si="0"/>
        <v>0</v>
      </c>
      <c r="O39" s="126"/>
      <c r="P39" s="52"/>
      <c r="Q39" s="150" t="s">
        <v>46</v>
      </c>
      <c r="R39" s="151"/>
      <c r="S39" s="152"/>
      <c r="T39" s="35"/>
      <c r="U39" s="16"/>
      <c r="V39" s="94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</row>
    <row r="40" spans="1:46" x14ac:dyDescent="0.2">
      <c r="A40" s="91"/>
      <c r="B40" s="16"/>
      <c r="C40" s="46">
        <f t="shared" si="1"/>
        <v>45306</v>
      </c>
      <c r="D40" s="47">
        <f t="shared" si="2"/>
        <v>3</v>
      </c>
      <c r="E40" s="134"/>
      <c r="F40" s="39"/>
      <c r="G40" s="39"/>
      <c r="H40" s="39"/>
      <c r="I40" s="86"/>
      <c r="J40" s="144"/>
      <c r="K40" s="145"/>
      <c r="L40" s="86"/>
      <c r="M40" s="89">
        <f t="shared" si="3"/>
        <v>0</v>
      </c>
      <c r="N40" s="73">
        <f t="shared" si="0"/>
        <v>0</v>
      </c>
      <c r="O40" s="126"/>
      <c r="P40" s="53"/>
      <c r="Q40" s="150" t="s">
        <v>47</v>
      </c>
      <c r="R40" s="151"/>
      <c r="S40" s="152"/>
      <c r="T40" s="35"/>
      <c r="U40" s="16"/>
      <c r="V40" s="94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</row>
    <row r="41" spans="1:46" x14ac:dyDescent="0.2">
      <c r="A41" s="91"/>
      <c r="B41" s="16"/>
      <c r="C41" s="46">
        <f t="shared" si="1"/>
        <v>45313</v>
      </c>
      <c r="D41" s="47">
        <f t="shared" si="2"/>
        <v>4</v>
      </c>
      <c r="E41" s="134"/>
      <c r="F41" s="39"/>
      <c r="G41" s="39"/>
      <c r="H41" s="39"/>
      <c r="I41" s="86"/>
      <c r="J41" s="144"/>
      <c r="K41" s="145"/>
      <c r="L41" s="86"/>
      <c r="M41" s="89">
        <f t="shared" si="3"/>
        <v>0</v>
      </c>
      <c r="N41" s="73">
        <f t="shared" si="0"/>
        <v>0</v>
      </c>
      <c r="O41" s="126"/>
      <c r="P41" s="54"/>
      <c r="Q41" s="150" t="s">
        <v>48</v>
      </c>
      <c r="R41" s="151"/>
      <c r="S41" s="152"/>
      <c r="T41" s="35"/>
      <c r="U41" s="16"/>
      <c r="V41" s="94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</row>
    <row r="42" spans="1:46" x14ac:dyDescent="0.2">
      <c r="A42" s="91"/>
      <c r="B42" s="16"/>
      <c r="C42" s="46">
        <f t="shared" si="1"/>
        <v>45320</v>
      </c>
      <c r="D42" s="47">
        <f t="shared" si="2"/>
        <v>5</v>
      </c>
      <c r="E42" s="134"/>
      <c r="F42" s="39"/>
      <c r="G42" s="39"/>
      <c r="H42" s="39"/>
      <c r="I42" s="86"/>
      <c r="J42" s="144"/>
      <c r="K42" s="145"/>
      <c r="L42" s="86"/>
      <c r="M42" s="89">
        <f t="shared" si="3"/>
        <v>0</v>
      </c>
      <c r="N42" s="73">
        <f t="shared" si="0"/>
        <v>0</v>
      </c>
      <c r="O42" s="126"/>
      <c r="P42" s="55"/>
      <c r="Q42" s="150" t="s">
        <v>49</v>
      </c>
      <c r="R42" s="151"/>
      <c r="S42" s="152"/>
      <c r="T42" s="35"/>
      <c r="U42" s="16"/>
      <c r="V42" s="94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</row>
    <row r="43" spans="1:46" x14ac:dyDescent="0.2">
      <c r="A43" s="91"/>
      <c r="B43" s="16"/>
      <c r="C43" s="46">
        <f t="shared" si="1"/>
        <v>45327</v>
      </c>
      <c r="D43" s="47">
        <f t="shared" si="2"/>
        <v>6</v>
      </c>
      <c r="E43" s="134"/>
      <c r="F43" s="39"/>
      <c r="G43" s="39"/>
      <c r="H43" s="39"/>
      <c r="I43" s="86"/>
      <c r="J43" s="144"/>
      <c r="K43" s="145"/>
      <c r="L43" s="86"/>
      <c r="M43" s="89">
        <f t="shared" si="3"/>
        <v>0</v>
      </c>
      <c r="N43" s="73">
        <f t="shared" si="0"/>
        <v>0</v>
      </c>
      <c r="O43" s="126"/>
      <c r="P43" s="56"/>
      <c r="Q43" s="150" t="s">
        <v>50</v>
      </c>
      <c r="R43" s="151"/>
      <c r="S43" s="152"/>
      <c r="T43" s="35"/>
      <c r="U43" s="16"/>
      <c r="V43" s="94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</row>
    <row r="44" spans="1:46" x14ac:dyDescent="0.2">
      <c r="A44" s="91"/>
      <c r="B44" s="16"/>
      <c r="C44" s="46">
        <f t="shared" si="1"/>
        <v>45334</v>
      </c>
      <c r="D44" s="47">
        <f t="shared" si="2"/>
        <v>7</v>
      </c>
      <c r="E44" s="134"/>
      <c r="F44" s="39"/>
      <c r="G44" s="39"/>
      <c r="H44" s="39"/>
      <c r="I44" s="86"/>
      <c r="J44" s="144"/>
      <c r="K44" s="145"/>
      <c r="L44" s="86"/>
      <c r="M44" s="89">
        <f t="shared" si="3"/>
        <v>0</v>
      </c>
      <c r="N44" s="73">
        <f t="shared" si="0"/>
        <v>0</v>
      </c>
      <c r="O44" s="126"/>
      <c r="P44" s="57"/>
      <c r="Q44" s="150" t="s">
        <v>51</v>
      </c>
      <c r="R44" s="151"/>
      <c r="S44" s="152"/>
      <c r="T44" s="35"/>
      <c r="U44" s="16"/>
      <c r="V44" s="94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</row>
    <row r="45" spans="1:46" x14ac:dyDescent="0.2">
      <c r="A45" s="91"/>
      <c r="B45" s="16"/>
      <c r="C45" s="46">
        <f t="shared" si="1"/>
        <v>45341</v>
      </c>
      <c r="D45" s="47">
        <f t="shared" si="2"/>
        <v>8</v>
      </c>
      <c r="E45" s="114" t="s">
        <v>52</v>
      </c>
      <c r="F45" s="40"/>
      <c r="G45" s="40"/>
      <c r="H45" s="40"/>
      <c r="I45" s="87"/>
      <c r="J45" s="144"/>
      <c r="K45" s="145"/>
      <c r="L45" s="86"/>
      <c r="M45" s="89">
        <f>SUM(E45:L45)</f>
        <v>0</v>
      </c>
      <c r="N45" s="73">
        <f t="shared" si="0"/>
        <v>0</v>
      </c>
      <c r="O45" s="126"/>
      <c r="P45" s="122"/>
      <c r="Q45" s="150"/>
      <c r="R45" s="151"/>
      <c r="S45" s="152"/>
      <c r="T45" s="35"/>
      <c r="U45" s="16"/>
      <c r="V45" s="94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</row>
    <row r="46" spans="1:46" x14ac:dyDescent="0.2">
      <c r="A46" s="91"/>
      <c r="B46" s="16"/>
      <c r="C46" s="46">
        <f t="shared" si="1"/>
        <v>45348</v>
      </c>
      <c r="D46" s="47">
        <f t="shared" si="2"/>
        <v>9</v>
      </c>
      <c r="E46" s="134"/>
      <c r="F46" s="134"/>
      <c r="G46" s="134"/>
      <c r="H46" s="134"/>
      <c r="I46" s="86"/>
      <c r="J46" s="144"/>
      <c r="K46" s="145"/>
      <c r="L46" s="86"/>
      <c r="M46" s="89">
        <f t="shared" si="3"/>
        <v>0</v>
      </c>
      <c r="N46" s="73">
        <f t="shared" si="0"/>
        <v>0</v>
      </c>
      <c r="O46" s="126"/>
      <c r="P46" s="58"/>
      <c r="Q46" s="156"/>
      <c r="R46" s="157"/>
      <c r="S46" s="158"/>
      <c r="T46" s="35"/>
      <c r="U46" s="16"/>
      <c r="V46" s="94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</row>
    <row r="47" spans="1:46" x14ac:dyDescent="0.2">
      <c r="A47" s="91"/>
      <c r="B47" s="16"/>
      <c r="C47" s="46">
        <f t="shared" si="1"/>
        <v>45355</v>
      </c>
      <c r="D47" s="47">
        <f t="shared" si="2"/>
        <v>10</v>
      </c>
      <c r="E47" s="134"/>
      <c r="F47" s="134"/>
      <c r="G47" s="134"/>
      <c r="H47" s="134"/>
      <c r="I47" s="86"/>
      <c r="J47" s="144"/>
      <c r="K47" s="145"/>
      <c r="L47" s="86"/>
      <c r="M47" s="89">
        <f t="shared" si="3"/>
        <v>0</v>
      </c>
      <c r="N47" s="73">
        <f t="shared" si="0"/>
        <v>0</v>
      </c>
      <c r="O47" s="126"/>
      <c r="P47" s="59"/>
      <c r="Q47" s="159"/>
      <c r="R47" s="159"/>
      <c r="S47" s="160"/>
      <c r="T47" s="35"/>
      <c r="U47" s="16"/>
      <c r="V47" s="94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</row>
    <row r="48" spans="1:46" x14ac:dyDescent="0.2">
      <c r="A48" s="91"/>
      <c r="B48" s="16"/>
      <c r="C48" s="46">
        <f t="shared" si="1"/>
        <v>45362</v>
      </c>
      <c r="D48" s="47">
        <f t="shared" si="2"/>
        <v>11</v>
      </c>
      <c r="E48" s="134"/>
      <c r="F48" s="134"/>
      <c r="G48" s="134"/>
      <c r="H48" s="134"/>
      <c r="I48" s="86"/>
      <c r="J48" s="144"/>
      <c r="K48" s="145"/>
      <c r="L48" s="86"/>
      <c r="M48" s="89">
        <f t="shared" si="3"/>
        <v>0</v>
      </c>
      <c r="N48" s="73">
        <f t="shared" si="0"/>
        <v>0</v>
      </c>
      <c r="O48" s="126"/>
      <c r="P48" s="17"/>
      <c r="Q48" s="16"/>
      <c r="R48" s="16"/>
      <c r="S48" s="16"/>
      <c r="T48" s="35"/>
      <c r="U48" s="16"/>
      <c r="V48" s="94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</row>
    <row r="49" spans="1:46" x14ac:dyDescent="0.2">
      <c r="A49" s="91"/>
      <c r="B49" s="16"/>
      <c r="C49" s="46">
        <f t="shared" si="1"/>
        <v>45369</v>
      </c>
      <c r="D49" s="47">
        <f t="shared" si="2"/>
        <v>12</v>
      </c>
      <c r="E49" s="134"/>
      <c r="F49" s="134"/>
      <c r="G49" s="134"/>
      <c r="H49" s="134"/>
      <c r="I49" s="86"/>
      <c r="J49" s="144"/>
      <c r="K49" s="145"/>
      <c r="L49" s="86"/>
      <c r="M49" s="89">
        <f t="shared" si="3"/>
        <v>0</v>
      </c>
      <c r="N49" s="73">
        <f t="shared" si="0"/>
        <v>0</v>
      </c>
      <c r="O49" s="126"/>
      <c r="P49" s="16"/>
      <c r="Q49" s="16"/>
      <c r="R49" s="16"/>
      <c r="S49" s="16"/>
      <c r="T49" s="35"/>
      <c r="U49" s="16"/>
      <c r="V49" s="94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</row>
    <row r="50" spans="1:46" x14ac:dyDescent="0.2">
      <c r="A50" s="91"/>
      <c r="B50" s="16"/>
      <c r="C50" s="46">
        <f t="shared" si="1"/>
        <v>45376</v>
      </c>
      <c r="D50" s="47">
        <f t="shared" si="2"/>
        <v>13</v>
      </c>
      <c r="E50" s="134"/>
      <c r="F50" s="134"/>
      <c r="G50" s="134"/>
      <c r="H50" s="134"/>
      <c r="I50" s="120" t="s">
        <v>62</v>
      </c>
      <c r="J50" s="144"/>
      <c r="K50" s="145"/>
      <c r="L50" s="86"/>
      <c r="M50" s="89">
        <f t="shared" si="3"/>
        <v>0</v>
      </c>
      <c r="N50" s="73">
        <f t="shared" si="0"/>
        <v>0</v>
      </c>
      <c r="O50" s="9"/>
      <c r="T50" s="35"/>
      <c r="U50" s="16"/>
      <c r="V50" s="94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</row>
    <row r="51" spans="1:46" x14ac:dyDescent="0.2">
      <c r="A51" s="91"/>
      <c r="B51" s="16"/>
      <c r="C51" s="46">
        <f t="shared" si="1"/>
        <v>45383</v>
      </c>
      <c r="D51" s="47">
        <f t="shared" si="2"/>
        <v>14</v>
      </c>
      <c r="E51" s="119" t="s">
        <v>63</v>
      </c>
      <c r="F51" s="134"/>
      <c r="G51" s="134"/>
      <c r="H51" s="134"/>
      <c r="I51" s="86"/>
      <c r="J51" s="144"/>
      <c r="K51" s="145"/>
      <c r="L51" s="86"/>
      <c r="M51" s="89">
        <f>SUM(E51:L51)</f>
        <v>0</v>
      </c>
      <c r="N51" s="73">
        <f t="shared" si="0"/>
        <v>0</v>
      </c>
      <c r="O51" s="9"/>
      <c r="T51" s="35"/>
      <c r="U51" s="16"/>
      <c r="V51" s="94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</row>
    <row r="52" spans="1:46" x14ac:dyDescent="0.2">
      <c r="A52" s="91"/>
      <c r="B52" s="16"/>
      <c r="C52" s="46">
        <f t="shared" si="1"/>
        <v>45390</v>
      </c>
      <c r="D52" s="47">
        <f t="shared" si="2"/>
        <v>15</v>
      </c>
      <c r="F52" s="39"/>
      <c r="G52" s="134"/>
      <c r="H52" s="39"/>
      <c r="I52" s="86"/>
      <c r="J52" s="144"/>
      <c r="K52" s="145"/>
      <c r="L52" s="86"/>
      <c r="M52" s="89">
        <f t="shared" si="3"/>
        <v>0</v>
      </c>
      <c r="N52" s="73">
        <f t="shared" si="0"/>
        <v>0</v>
      </c>
      <c r="O52" s="9"/>
      <c r="T52" s="35"/>
      <c r="U52" s="16"/>
      <c r="V52" s="94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</row>
    <row r="53" spans="1:46" x14ac:dyDescent="0.2">
      <c r="A53" s="91"/>
      <c r="B53" s="16"/>
      <c r="C53" s="46">
        <f t="shared" si="1"/>
        <v>45397</v>
      </c>
      <c r="D53" s="47">
        <f t="shared" si="2"/>
        <v>16</v>
      </c>
      <c r="E53" s="134"/>
      <c r="F53" s="131"/>
      <c r="G53" s="131"/>
      <c r="H53" s="131"/>
      <c r="I53" s="132"/>
      <c r="J53" s="144"/>
      <c r="K53" s="145"/>
      <c r="L53" s="86"/>
      <c r="M53" s="89">
        <f t="shared" si="3"/>
        <v>0</v>
      </c>
      <c r="N53" s="73">
        <f t="shared" si="0"/>
        <v>0</v>
      </c>
      <c r="T53" s="35"/>
      <c r="U53" s="16"/>
      <c r="V53" s="94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</row>
    <row r="54" spans="1:46" x14ac:dyDescent="0.2">
      <c r="A54" s="91"/>
      <c r="B54" s="16"/>
      <c r="C54" s="46">
        <f t="shared" si="1"/>
        <v>45404</v>
      </c>
      <c r="D54" s="47">
        <f t="shared" si="2"/>
        <v>17</v>
      </c>
      <c r="E54" s="134"/>
      <c r="F54" s="131"/>
      <c r="G54" s="131"/>
      <c r="H54" s="131"/>
      <c r="I54" s="132"/>
      <c r="J54" s="144"/>
      <c r="K54" s="145"/>
      <c r="L54" s="86"/>
      <c r="M54" s="89">
        <f t="shared" si="3"/>
        <v>0</v>
      </c>
      <c r="N54" s="73">
        <f t="shared" si="0"/>
        <v>0</v>
      </c>
      <c r="O54" s="9"/>
      <c r="T54" s="35"/>
      <c r="U54" s="16"/>
      <c r="V54" s="94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</row>
    <row r="55" spans="1:46" x14ac:dyDescent="0.2">
      <c r="A55" s="91"/>
      <c r="B55" s="16"/>
      <c r="C55" s="46">
        <f t="shared" si="1"/>
        <v>45411</v>
      </c>
      <c r="D55" s="47">
        <f t="shared" si="2"/>
        <v>18</v>
      </c>
      <c r="E55" s="114" t="s">
        <v>61</v>
      </c>
      <c r="F55" s="40"/>
      <c r="G55" s="114"/>
      <c r="H55" s="114"/>
      <c r="I55" s="87"/>
      <c r="J55" s="144"/>
      <c r="K55" s="145"/>
      <c r="L55" s="86"/>
      <c r="M55" s="89">
        <f t="shared" si="3"/>
        <v>0</v>
      </c>
      <c r="N55" s="73">
        <f t="shared" si="0"/>
        <v>0</v>
      </c>
      <c r="O55" s="9"/>
      <c r="T55" s="35"/>
      <c r="U55" s="16"/>
      <c r="V55" s="94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</row>
    <row r="56" spans="1:46" x14ac:dyDescent="0.2">
      <c r="A56" s="91"/>
      <c r="B56" s="16"/>
      <c r="C56" s="46">
        <f t="shared" si="1"/>
        <v>45418</v>
      </c>
      <c r="D56" s="47">
        <f t="shared" si="2"/>
        <v>19</v>
      </c>
      <c r="E56" s="130"/>
      <c r="F56" s="131"/>
      <c r="G56" s="131"/>
      <c r="H56" s="119" t="s">
        <v>64</v>
      </c>
      <c r="I56" s="132"/>
      <c r="J56" s="144"/>
      <c r="K56" s="145"/>
      <c r="L56" s="86"/>
      <c r="M56" s="89">
        <f t="shared" si="3"/>
        <v>0</v>
      </c>
      <c r="N56" s="73">
        <f t="shared" si="0"/>
        <v>0</v>
      </c>
      <c r="O56" s="9"/>
      <c r="T56" s="35"/>
      <c r="U56" s="16"/>
      <c r="V56" s="94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</row>
    <row r="57" spans="1:46" x14ac:dyDescent="0.2">
      <c r="A57" s="91"/>
      <c r="B57" s="16"/>
      <c r="C57" s="46">
        <f t="shared" si="1"/>
        <v>45425</v>
      </c>
      <c r="D57" s="47">
        <f t="shared" si="2"/>
        <v>20</v>
      </c>
      <c r="E57" s="134"/>
      <c r="F57" s="134"/>
      <c r="G57" s="134"/>
      <c r="I57" s="86"/>
      <c r="J57" s="144"/>
      <c r="K57" s="145"/>
      <c r="L57" s="86"/>
      <c r="M57" s="89">
        <f t="shared" si="3"/>
        <v>0</v>
      </c>
      <c r="N57" s="73">
        <f t="shared" si="0"/>
        <v>0</v>
      </c>
      <c r="O57" s="9"/>
      <c r="T57" s="35"/>
      <c r="U57" s="16"/>
      <c r="V57" s="94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</row>
    <row r="58" spans="1:46" x14ac:dyDescent="0.2">
      <c r="A58" s="91"/>
      <c r="B58" s="16"/>
      <c r="C58" s="46">
        <f t="shared" si="1"/>
        <v>45432</v>
      </c>
      <c r="D58" s="47">
        <f t="shared" si="2"/>
        <v>21</v>
      </c>
      <c r="E58" s="119" t="s">
        <v>65</v>
      </c>
      <c r="F58" s="131"/>
      <c r="G58" s="130"/>
      <c r="H58" s="39"/>
      <c r="I58" s="86"/>
      <c r="J58" s="144"/>
      <c r="K58" s="145"/>
      <c r="L58" s="86"/>
      <c r="M58" s="89">
        <f>SUM(E58:L58)</f>
        <v>0</v>
      </c>
      <c r="N58" s="73">
        <f t="shared" ref="N58:N77" si="4">SUM(M58,N57)</f>
        <v>0</v>
      </c>
      <c r="O58" s="9"/>
      <c r="T58" s="35"/>
      <c r="U58" s="16"/>
      <c r="V58" s="94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</row>
    <row r="59" spans="1:46" x14ac:dyDescent="0.2">
      <c r="A59" s="91"/>
      <c r="B59" s="16"/>
      <c r="C59" s="46">
        <f t="shared" si="1"/>
        <v>45439</v>
      </c>
      <c r="D59" s="47">
        <f t="shared" si="2"/>
        <v>22</v>
      </c>
      <c r="E59" s="130"/>
      <c r="F59" s="131"/>
      <c r="G59" s="130"/>
      <c r="H59" s="131"/>
      <c r="I59" s="132"/>
      <c r="J59" s="144"/>
      <c r="K59" s="145"/>
      <c r="L59" s="86"/>
      <c r="M59" s="89">
        <f>SUM(E59:L59)</f>
        <v>0</v>
      </c>
      <c r="N59" s="73">
        <f t="shared" si="4"/>
        <v>0</v>
      </c>
      <c r="O59" s="9"/>
      <c r="T59" s="35"/>
      <c r="U59" s="16"/>
      <c r="V59" s="94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</row>
    <row r="60" spans="1:46" x14ac:dyDescent="0.2">
      <c r="A60" s="91"/>
      <c r="B60" s="16"/>
      <c r="C60" s="46">
        <f t="shared" si="1"/>
        <v>45446</v>
      </c>
      <c r="D60" s="47">
        <f t="shared" si="2"/>
        <v>23</v>
      </c>
      <c r="E60" s="130"/>
      <c r="F60" s="131"/>
      <c r="G60" s="130"/>
      <c r="H60" s="131"/>
      <c r="I60" s="132"/>
      <c r="J60" s="144"/>
      <c r="K60" s="145"/>
      <c r="L60" s="86"/>
      <c r="M60" s="89">
        <f t="shared" si="3"/>
        <v>0</v>
      </c>
      <c r="N60" s="73">
        <f t="shared" si="4"/>
        <v>0</v>
      </c>
      <c r="O60" s="9"/>
      <c r="T60" s="35"/>
      <c r="U60" s="16"/>
      <c r="V60" s="94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</row>
    <row r="61" spans="1:46" x14ac:dyDescent="0.2">
      <c r="A61" s="91"/>
      <c r="B61" s="16"/>
      <c r="C61" s="46">
        <f t="shared" si="1"/>
        <v>45453</v>
      </c>
      <c r="D61" s="47">
        <f t="shared" si="2"/>
        <v>24</v>
      </c>
      <c r="E61" s="130"/>
      <c r="F61" s="131"/>
      <c r="G61" s="131"/>
      <c r="H61" s="131"/>
      <c r="I61" s="132"/>
      <c r="J61" s="144"/>
      <c r="K61" s="145"/>
      <c r="L61" s="86"/>
      <c r="M61" s="89">
        <f t="shared" si="3"/>
        <v>0</v>
      </c>
      <c r="N61" s="73">
        <f t="shared" si="4"/>
        <v>0</v>
      </c>
      <c r="O61" s="9"/>
      <c r="P61" s="2"/>
      <c r="Q61" s="2"/>
      <c r="T61" s="35"/>
      <c r="U61" s="16"/>
      <c r="V61" s="94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</row>
    <row r="62" spans="1:46" x14ac:dyDescent="0.2">
      <c r="A62" s="91"/>
      <c r="B62" s="16"/>
      <c r="C62" s="46">
        <f t="shared" si="1"/>
        <v>45460</v>
      </c>
      <c r="D62" s="47">
        <f t="shared" si="2"/>
        <v>25</v>
      </c>
      <c r="E62" s="133"/>
      <c r="F62" s="131"/>
      <c r="G62" s="131"/>
      <c r="H62" s="131"/>
      <c r="I62" s="132"/>
      <c r="J62" s="144"/>
      <c r="K62" s="145"/>
      <c r="L62" s="86"/>
      <c r="M62" s="89">
        <f t="shared" si="3"/>
        <v>0</v>
      </c>
      <c r="N62" s="73">
        <f t="shared" si="4"/>
        <v>0</v>
      </c>
      <c r="O62" s="9"/>
      <c r="P62" s="2"/>
      <c r="Q62" s="2"/>
      <c r="T62" s="35"/>
      <c r="U62" s="16"/>
      <c r="V62" s="94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</row>
    <row r="63" spans="1:46" x14ac:dyDescent="0.2">
      <c r="A63" s="91"/>
      <c r="B63" s="16"/>
      <c r="C63" s="46">
        <f t="shared" si="1"/>
        <v>45467</v>
      </c>
      <c r="D63" s="47">
        <f t="shared" si="2"/>
        <v>26</v>
      </c>
      <c r="E63" s="115"/>
      <c r="F63" s="39"/>
      <c r="G63" s="39"/>
      <c r="H63" s="39"/>
      <c r="I63" s="86"/>
      <c r="J63" s="144"/>
      <c r="K63" s="145"/>
      <c r="L63" s="86"/>
      <c r="M63" s="89">
        <f t="shared" si="3"/>
        <v>0</v>
      </c>
      <c r="N63" s="73">
        <f t="shared" si="4"/>
        <v>0</v>
      </c>
      <c r="O63" s="9"/>
      <c r="T63" s="35"/>
      <c r="U63" s="16"/>
      <c r="V63" s="94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</row>
    <row r="64" spans="1:46" x14ac:dyDescent="0.2">
      <c r="A64" s="91"/>
      <c r="B64" s="16"/>
      <c r="C64" s="46">
        <f t="shared" si="1"/>
        <v>45474</v>
      </c>
      <c r="D64" s="47">
        <f t="shared" si="2"/>
        <v>27</v>
      </c>
      <c r="E64" s="115"/>
      <c r="F64" s="115"/>
      <c r="G64" s="115"/>
      <c r="H64" s="115"/>
      <c r="I64" s="86"/>
      <c r="J64" s="144"/>
      <c r="K64" s="145"/>
      <c r="L64" s="86"/>
      <c r="M64" s="89">
        <f t="shared" si="3"/>
        <v>0</v>
      </c>
      <c r="N64" s="73">
        <f t="shared" si="4"/>
        <v>0</v>
      </c>
      <c r="O64" s="9"/>
      <c r="P64" s="2"/>
      <c r="T64" s="35"/>
      <c r="U64" s="16"/>
      <c r="V64" s="94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</row>
    <row r="65" spans="1:46" x14ac:dyDescent="0.2">
      <c r="A65" s="91"/>
      <c r="B65" s="16"/>
      <c r="C65" s="46">
        <f t="shared" si="1"/>
        <v>45481</v>
      </c>
      <c r="D65" s="47">
        <f t="shared" si="2"/>
        <v>28</v>
      </c>
      <c r="E65" s="115"/>
      <c r="F65" s="115"/>
      <c r="G65" s="115"/>
      <c r="H65" s="115"/>
      <c r="I65" s="86"/>
      <c r="J65" s="144"/>
      <c r="K65" s="145"/>
      <c r="L65" s="86"/>
      <c r="M65" s="89">
        <f>SUM(E65:L65)</f>
        <v>0</v>
      </c>
      <c r="N65" s="73">
        <f t="shared" si="4"/>
        <v>0</v>
      </c>
      <c r="O65" s="9"/>
      <c r="P65" s="2"/>
      <c r="T65" s="35"/>
      <c r="U65" s="16"/>
      <c r="V65" s="94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</row>
    <row r="66" spans="1:46" x14ac:dyDescent="0.2">
      <c r="A66" s="91"/>
      <c r="B66" s="16"/>
      <c r="C66" s="46">
        <f t="shared" si="1"/>
        <v>45488</v>
      </c>
      <c r="D66" s="47">
        <f t="shared" si="2"/>
        <v>29</v>
      </c>
      <c r="E66" s="115"/>
      <c r="F66" s="115"/>
      <c r="G66" s="115"/>
      <c r="H66" s="115"/>
      <c r="I66" s="86"/>
      <c r="J66" s="144"/>
      <c r="K66" s="145"/>
      <c r="L66" s="86"/>
      <c r="M66" s="89">
        <f>SUM(E66:L66)</f>
        <v>0</v>
      </c>
      <c r="N66" s="73">
        <f t="shared" si="4"/>
        <v>0</v>
      </c>
      <c r="O66" s="9"/>
      <c r="P66" s="2"/>
      <c r="T66" s="35"/>
      <c r="U66" s="16"/>
      <c r="V66" s="94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</row>
    <row r="67" spans="1:46" x14ac:dyDescent="0.2">
      <c r="A67" s="91"/>
      <c r="B67" s="16"/>
      <c r="C67" s="46">
        <f t="shared" si="1"/>
        <v>45495</v>
      </c>
      <c r="D67" s="47">
        <f t="shared" si="2"/>
        <v>30</v>
      </c>
      <c r="E67" s="114"/>
      <c r="F67" s="40"/>
      <c r="G67" s="40"/>
      <c r="H67" s="40"/>
      <c r="I67" s="87"/>
      <c r="J67" s="144"/>
      <c r="K67" s="145"/>
      <c r="L67" s="86"/>
      <c r="M67" s="89">
        <f t="shared" si="3"/>
        <v>0</v>
      </c>
      <c r="N67" s="73">
        <f t="shared" si="4"/>
        <v>0</v>
      </c>
      <c r="O67" s="9"/>
      <c r="T67" s="35"/>
      <c r="U67" s="16"/>
      <c r="V67" s="94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</row>
    <row r="68" spans="1:46" x14ac:dyDescent="0.2">
      <c r="A68" s="91"/>
      <c r="B68" s="16"/>
      <c r="C68" s="46">
        <f t="shared" si="1"/>
        <v>45502</v>
      </c>
      <c r="D68" s="47">
        <f t="shared" si="2"/>
        <v>31</v>
      </c>
      <c r="E68" s="114"/>
      <c r="F68" s="40"/>
      <c r="G68" s="40"/>
      <c r="H68" s="40"/>
      <c r="I68" s="87"/>
      <c r="J68" s="144"/>
      <c r="K68" s="145"/>
      <c r="L68" s="86"/>
      <c r="M68" s="89">
        <f t="shared" si="3"/>
        <v>0</v>
      </c>
      <c r="N68" s="73">
        <f t="shared" si="4"/>
        <v>0</v>
      </c>
      <c r="O68" s="9"/>
      <c r="P68" s="2"/>
      <c r="T68" s="35"/>
      <c r="U68" s="16"/>
      <c r="V68" s="94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</row>
    <row r="69" spans="1:46" x14ac:dyDescent="0.2">
      <c r="A69" s="91"/>
      <c r="B69" s="16"/>
      <c r="C69" s="46">
        <f t="shared" si="1"/>
        <v>45509</v>
      </c>
      <c r="D69" s="47">
        <f t="shared" si="2"/>
        <v>32</v>
      </c>
      <c r="E69" s="114"/>
      <c r="F69" s="40"/>
      <c r="G69" s="40"/>
      <c r="H69" s="40"/>
      <c r="I69" s="87"/>
      <c r="J69" s="144"/>
      <c r="K69" s="145"/>
      <c r="L69" s="86"/>
      <c r="M69" s="89">
        <f t="shared" si="3"/>
        <v>0</v>
      </c>
      <c r="N69" s="73">
        <f t="shared" si="4"/>
        <v>0</v>
      </c>
      <c r="O69" s="9"/>
      <c r="P69" s="2"/>
      <c r="T69" s="35"/>
      <c r="U69" s="16"/>
      <c r="V69" s="94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</row>
    <row r="70" spans="1:46" x14ac:dyDescent="0.2">
      <c r="A70" s="91"/>
      <c r="B70" s="16"/>
      <c r="C70" s="46">
        <f t="shared" si="1"/>
        <v>45516</v>
      </c>
      <c r="D70" s="47">
        <f t="shared" si="2"/>
        <v>33</v>
      </c>
      <c r="E70" s="114"/>
      <c r="F70" s="40"/>
      <c r="G70" s="40"/>
      <c r="H70" s="40"/>
      <c r="I70" s="87"/>
      <c r="J70" s="144"/>
      <c r="K70" s="145"/>
      <c r="L70" s="86"/>
      <c r="M70" s="89">
        <f t="shared" si="3"/>
        <v>0</v>
      </c>
      <c r="N70" s="73">
        <f t="shared" si="4"/>
        <v>0</v>
      </c>
      <c r="O70" s="9"/>
      <c r="P70" s="2"/>
      <c r="T70" s="35"/>
      <c r="U70" s="16"/>
      <c r="V70" s="94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</row>
    <row r="71" spans="1:46" x14ac:dyDescent="0.2">
      <c r="A71" s="91"/>
      <c r="B71" s="16"/>
      <c r="C71" s="46">
        <f t="shared" si="1"/>
        <v>45523</v>
      </c>
      <c r="D71" s="47">
        <f t="shared" si="2"/>
        <v>34</v>
      </c>
      <c r="E71" s="114"/>
      <c r="F71" s="40"/>
      <c r="G71" s="40"/>
      <c r="H71" s="40"/>
      <c r="I71" s="87"/>
      <c r="J71" s="144"/>
      <c r="K71" s="145"/>
      <c r="L71" s="86"/>
      <c r="M71" s="89">
        <f>SUM(E71:L71)</f>
        <v>0</v>
      </c>
      <c r="N71" s="73">
        <f t="shared" si="4"/>
        <v>0</v>
      </c>
      <c r="O71" s="9"/>
      <c r="T71" s="35"/>
      <c r="U71" s="16"/>
      <c r="V71" s="94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</row>
    <row r="72" spans="1:46" x14ac:dyDescent="0.2">
      <c r="A72" s="91"/>
      <c r="B72" s="16"/>
      <c r="C72" s="46">
        <f t="shared" si="1"/>
        <v>45530</v>
      </c>
      <c r="D72" s="47">
        <f t="shared" si="2"/>
        <v>35</v>
      </c>
      <c r="E72" s="114"/>
      <c r="F72" s="40"/>
      <c r="G72" s="40"/>
      <c r="H72" s="40"/>
      <c r="I72" s="87"/>
      <c r="J72" s="144"/>
      <c r="K72" s="145"/>
      <c r="L72" s="86"/>
      <c r="M72" s="89">
        <f>SUM(E72:L72)</f>
        <v>0</v>
      </c>
      <c r="N72" s="73">
        <f t="shared" si="4"/>
        <v>0</v>
      </c>
      <c r="O72" s="9"/>
      <c r="P72" s="2"/>
      <c r="T72" s="35"/>
      <c r="U72" s="16"/>
      <c r="V72" s="94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</row>
    <row r="73" spans="1:46" x14ac:dyDescent="0.2">
      <c r="A73" s="91"/>
      <c r="B73" s="16"/>
      <c r="C73" s="46">
        <f t="shared" si="1"/>
        <v>45537</v>
      </c>
      <c r="D73" s="47">
        <f t="shared" si="2"/>
        <v>36</v>
      </c>
      <c r="E73" s="134"/>
      <c r="F73" s="39"/>
      <c r="G73" s="39"/>
      <c r="H73" s="39"/>
      <c r="I73" s="86"/>
      <c r="J73" s="144"/>
      <c r="K73" s="145"/>
      <c r="L73" s="86"/>
      <c r="M73" s="89">
        <f t="shared" si="3"/>
        <v>0</v>
      </c>
      <c r="N73" s="73">
        <f t="shared" si="4"/>
        <v>0</v>
      </c>
      <c r="O73" s="9"/>
      <c r="P73" s="2"/>
      <c r="T73" s="35"/>
      <c r="U73" s="16"/>
      <c r="V73" s="94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</row>
    <row r="74" spans="1:46" x14ac:dyDescent="0.2">
      <c r="A74" s="91"/>
      <c r="B74" s="16"/>
      <c r="C74" s="46">
        <f t="shared" si="1"/>
        <v>45544</v>
      </c>
      <c r="D74" s="47">
        <f t="shared" si="2"/>
        <v>37</v>
      </c>
      <c r="E74" s="134"/>
      <c r="F74" s="39"/>
      <c r="G74" s="39"/>
      <c r="H74" s="39"/>
      <c r="I74" s="86"/>
      <c r="J74" s="144"/>
      <c r="K74" s="145"/>
      <c r="L74" s="86"/>
      <c r="M74" s="89">
        <f t="shared" si="3"/>
        <v>0</v>
      </c>
      <c r="N74" s="73">
        <f t="shared" si="4"/>
        <v>0</v>
      </c>
      <c r="O74" s="9"/>
      <c r="P74" s="2"/>
      <c r="T74" s="35"/>
      <c r="U74" s="16"/>
      <c r="V74" s="94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</row>
    <row r="75" spans="1:46" x14ac:dyDescent="0.2">
      <c r="A75" s="91"/>
      <c r="B75" s="16"/>
      <c r="C75" s="46">
        <f t="shared" si="1"/>
        <v>45551</v>
      </c>
      <c r="D75" s="47">
        <f t="shared" si="2"/>
        <v>38</v>
      </c>
      <c r="E75" s="134"/>
      <c r="F75" s="39"/>
      <c r="G75" s="39"/>
      <c r="H75" s="39"/>
      <c r="I75" s="86"/>
      <c r="J75" s="144"/>
      <c r="K75" s="145"/>
      <c r="L75" s="86"/>
      <c r="M75" s="89">
        <f t="shared" si="3"/>
        <v>0</v>
      </c>
      <c r="N75" s="41">
        <f t="shared" si="4"/>
        <v>0</v>
      </c>
      <c r="O75" s="9"/>
      <c r="T75" s="35"/>
      <c r="U75" s="16"/>
      <c r="V75" s="94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</row>
    <row r="76" spans="1:46" x14ac:dyDescent="0.2">
      <c r="A76" s="91"/>
      <c r="B76" s="16"/>
      <c r="C76" s="46">
        <f t="shared" si="1"/>
        <v>45558</v>
      </c>
      <c r="D76" s="47">
        <f t="shared" si="2"/>
        <v>39</v>
      </c>
      <c r="E76" s="134"/>
      <c r="F76" s="39"/>
      <c r="G76" s="39"/>
      <c r="H76" s="39"/>
      <c r="I76" s="86"/>
      <c r="J76" s="144"/>
      <c r="K76" s="145"/>
      <c r="L76" s="86"/>
      <c r="M76" s="89">
        <f t="shared" si="3"/>
        <v>0</v>
      </c>
      <c r="N76" s="41">
        <f t="shared" si="4"/>
        <v>0</v>
      </c>
      <c r="O76" s="9"/>
      <c r="T76" s="35"/>
      <c r="U76" s="16"/>
      <c r="V76" s="94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</row>
    <row r="77" spans="1:46" ht="13.5" thickBot="1" x14ac:dyDescent="0.25">
      <c r="A77" s="91"/>
      <c r="B77" s="16"/>
      <c r="C77" s="46">
        <f t="shared" si="1"/>
        <v>45565</v>
      </c>
      <c r="D77" s="60">
        <f t="shared" si="2"/>
        <v>40</v>
      </c>
      <c r="E77" s="138"/>
      <c r="F77" s="139"/>
      <c r="G77" s="139"/>
      <c r="H77" s="139"/>
      <c r="I77" s="140"/>
      <c r="J77" s="172"/>
      <c r="K77" s="173"/>
      <c r="L77" s="97"/>
      <c r="M77" s="90">
        <f t="shared" si="3"/>
        <v>0</v>
      </c>
      <c r="N77" s="76">
        <f t="shared" si="4"/>
        <v>0</v>
      </c>
      <c r="O77" s="19"/>
      <c r="P77" s="12"/>
      <c r="Q77" s="12"/>
      <c r="R77" s="12"/>
      <c r="S77" s="12"/>
      <c r="T77" s="43"/>
      <c r="U77" s="16"/>
      <c r="V77" s="94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</row>
    <row r="78" spans="1:46" x14ac:dyDescent="0.2">
      <c r="A78" s="91"/>
      <c r="B78" s="16"/>
      <c r="C78" s="46">
        <f t="shared" si="1"/>
        <v>45572</v>
      </c>
      <c r="D78" s="36"/>
      <c r="E78" s="205">
        <f>SUM(E25:I77)+MIN(J79,SUM(J25:K77))+MIN(L79,SUM(L25:L77))</f>
        <v>0</v>
      </c>
      <c r="F78" s="206"/>
      <c r="G78" s="207"/>
      <c r="H78" s="16"/>
      <c r="I78" s="96" t="s">
        <v>31</v>
      </c>
      <c r="J78" s="200">
        <f>SUM(J25:K77)</f>
        <v>0</v>
      </c>
      <c r="K78" s="201"/>
      <c r="L78" s="100">
        <f>SUM(L25:L77)</f>
        <v>0</v>
      </c>
      <c r="M78" s="95"/>
      <c r="N78" s="16"/>
      <c r="O78" s="16"/>
      <c r="P78" s="16"/>
      <c r="Q78" s="16"/>
      <c r="R78" s="16"/>
      <c r="S78" s="16"/>
      <c r="T78" s="35"/>
      <c r="U78" s="16"/>
      <c r="V78" s="94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</row>
    <row r="79" spans="1:46" ht="13.5" thickBot="1" x14ac:dyDescent="0.25">
      <c r="A79" s="91"/>
      <c r="B79" s="16"/>
      <c r="C79" s="46">
        <f t="shared" si="1"/>
        <v>45579</v>
      </c>
      <c r="D79" s="36"/>
      <c r="E79" s="161"/>
      <c r="F79" s="162"/>
      <c r="G79" s="163"/>
      <c r="H79" s="16"/>
      <c r="I79" s="123" t="s">
        <v>53</v>
      </c>
      <c r="J79" s="202">
        <f>I8+I12+I16+I20</f>
        <v>82.999999999999986</v>
      </c>
      <c r="K79" s="203"/>
      <c r="L79" s="101">
        <f>J8+J12+J16+J20</f>
        <v>40</v>
      </c>
      <c r="M79" s="16"/>
      <c r="N79" s="16"/>
      <c r="O79" s="16"/>
      <c r="P79" s="16"/>
      <c r="Q79" s="16"/>
      <c r="R79" s="16"/>
      <c r="S79" s="16"/>
      <c r="T79" s="35"/>
      <c r="U79" s="16"/>
      <c r="V79" s="94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</row>
    <row r="80" spans="1:46" ht="14.25" thickTop="1" thickBot="1" x14ac:dyDescent="0.25">
      <c r="A80" s="91"/>
      <c r="B80" s="16"/>
      <c r="C80" s="46">
        <f t="shared" si="1"/>
        <v>45586</v>
      </c>
      <c r="D80" s="37"/>
      <c r="E80" s="191">
        <f>SUM(E22-E79)</f>
        <v>1659</v>
      </c>
      <c r="F80" s="191"/>
      <c r="G80" s="191"/>
      <c r="H80" s="38"/>
      <c r="I80" s="98" t="s">
        <v>31</v>
      </c>
      <c r="J80" s="99">
        <v>83</v>
      </c>
      <c r="K80" s="99"/>
      <c r="L80" s="99">
        <v>40</v>
      </c>
      <c r="M80" s="12"/>
      <c r="N80" s="12"/>
      <c r="O80" s="12"/>
      <c r="P80" s="12"/>
      <c r="Q80" s="12"/>
      <c r="R80" s="12"/>
      <c r="S80" s="12"/>
      <c r="T80" s="43"/>
      <c r="U80" s="16"/>
      <c r="V80" s="94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</row>
    <row r="81" spans="1:46" ht="16.5" thickBot="1" x14ac:dyDescent="0.3">
      <c r="A81" s="91"/>
      <c r="B81" s="16"/>
      <c r="C81" s="46">
        <f t="shared" si="1"/>
        <v>45593</v>
      </c>
      <c r="D81" s="3"/>
      <c r="E81" s="204">
        <f>SUM(E78-E80)</f>
        <v>-1659</v>
      </c>
      <c r="F81" s="204"/>
      <c r="G81" s="204"/>
      <c r="H81" s="164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61"/>
      <c r="U81" s="16"/>
      <c r="V81" s="94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</row>
    <row r="82" spans="1:46" ht="4.5" customHeight="1" thickBot="1" x14ac:dyDescent="0.25">
      <c r="A82" s="91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94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</row>
    <row r="83" spans="1:46" s="66" customFormat="1" ht="13.5" thickTop="1" x14ac:dyDescent="0.2"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</row>
    <row r="84" spans="1:46" s="66" customFormat="1" x14ac:dyDescent="0.2"/>
    <row r="85" spans="1:46" s="66" customFormat="1" x14ac:dyDescent="0.2"/>
    <row r="86" spans="1:46" s="66" customFormat="1" x14ac:dyDescent="0.2"/>
    <row r="87" spans="1:46" s="66" customFormat="1" x14ac:dyDescent="0.2"/>
    <row r="88" spans="1:46" s="66" customFormat="1" x14ac:dyDescent="0.2"/>
    <row r="89" spans="1:46" s="66" customFormat="1" x14ac:dyDescent="0.2"/>
    <row r="90" spans="1:46" s="66" customFormat="1" x14ac:dyDescent="0.2"/>
    <row r="91" spans="1:46" s="66" customFormat="1" x14ac:dyDescent="0.2"/>
    <row r="92" spans="1:46" s="66" customFormat="1" x14ac:dyDescent="0.2"/>
    <row r="93" spans="1:46" s="66" customFormat="1" x14ac:dyDescent="0.2"/>
    <row r="94" spans="1:46" s="66" customFormat="1" x14ac:dyDescent="0.2"/>
    <row r="95" spans="1:46" s="66" customFormat="1" x14ac:dyDescent="0.2"/>
    <row r="96" spans="1:46" s="66" customFormat="1" x14ac:dyDescent="0.2"/>
    <row r="97" s="66" customFormat="1" x14ac:dyDescent="0.2"/>
    <row r="98" s="66" customFormat="1" x14ac:dyDescent="0.2"/>
    <row r="99" s="66" customFormat="1" x14ac:dyDescent="0.2"/>
    <row r="100" s="66" customFormat="1" x14ac:dyDescent="0.2"/>
    <row r="101" s="66" customFormat="1" x14ac:dyDescent="0.2"/>
    <row r="102" s="66" customFormat="1" x14ac:dyDescent="0.2"/>
    <row r="103" s="66" customFormat="1" x14ac:dyDescent="0.2"/>
    <row r="104" s="66" customFormat="1" x14ac:dyDescent="0.2"/>
    <row r="105" s="66" customFormat="1" x14ac:dyDescent="0.2"/>
  </sheetData>
  <sheetProtection formatCells="0" formatColumns="0" formatRows="0" selectLockedCells="1"/>
  <mergeCells count="137">
    <mergeCell ref="J78:K78"/>
    <mergeCell ref="J79:K79"/>
    <mergeCell ref="E81:G81"/>
    <mergeCell ref="E78:G78"/>
    <mergeCell ref="P26:Q26"/>
    <mergeCell ref="P32:Q32"/>
    <mergeCell ref="P33:Q33"/>
    <mergeCell ref="P34:Q34"/>
    <mergeCell ref="P35:Q35"/>
    <mergeCell ref="P27:Q27"/>
    <mergeCell ref="P28:Q28"/>
    <mergeCell ref="P29:Q29"/>
    <mergeCell ref="P30:Q30"/>
    <mergeCell ref="P31:Q31"/>
    <mergeCell ref="J34:K34"/>
    <mergeCell ref="J35:K35"/>
    <mergeCell ref="J36:K36"/>
    <mergeCell ref="J37:K37"/>
    <mergeCell ref="J38:K38"/>
    <mergeCell ref="J29:K29"/>
    <mergeCell ref="J30:K30"/>
    <mergeCell ref="J31:K31"/>
    <mergeCell ref="J32:K32"/>
    <mergeCell ref="J33:K33"/>
    <mergeCell ref="J73:K73"/>
    <mergeCell ref="J26:K26"/>
    <mergeCell ref="I7:J7"/>
    <mergeCell ref="M7:N7"/>
    <mergeCell ref="I11:J11"/>
    <mergeCell ref="M11:N11"/>
    <mergeCell ref="I15:J15"/>
    <mergeCell ref="M15:N15"/>
    <mergeCell ref="I19:J19"/>
    <mergeCell ref="M19:N19"/>
    <mergeCell ref="J44:K44"/>
    <mergeCell ref="E80:G80"/>
    <mergeCell ref="G22:T22"/>
    <mergeCell ref="E22:F22"/>
    <mergeCell ref="R29:S29"/>
    <mergeCell ref="R30:S30"/>
    <mergeCell ref="R31:S31"/>
    <mergeCell ref="J25:K25"/>
    <mergeCell ref="J27:K27"/>
    <mergeCell ref="J28:K28"/>
    <mergeCell ref="P25:S25"/>
    <mergeCell ref="R26:S26"/>
    <mergeCell ref="R27:S27"/>
    <mergeCell ref="R28:S28"/>
    <mergeCell ref="J56:K56"/>
    <mergeCell ref="J57:K57"/>
    <mergeCell ref="J58:K58"/>
    <mergeCell ref="J46:K46"/>
    <mergeCell ref="J47:K47"/>
    <mergeCell ref="J48:K48"/>
    <mergeCell ref="J39:K39"/>
    <mergeCell ref="J40:K40"/>
    <mergeCell ref="J41:K41"/>
    <mergeCell ref="J42:K42"/>
    <mergeCell ref="J43:K43"/>
    <mergeCell ref="C2:D4"/>
    <mergeCell ref="E2:H2"/>
    <mergeCell ref="E4:H4"/>
    <mergeCell ref="L4:N4"/>
    <mergeCell ref="E3:H3"/>
    <mergeCell ref="K6:L6"/>
    <mergeCell ref="I6:J6"/>
    <mergeCell ref="G6:H6"/>
    <mergeCell ref="J2:N2"/>
    <mergeCell ref="J3:R3"/>
    <mergeCell ref="P2:S2"/>
    <mergeCell ref="P6:Q6"/>
    <mergeCell ref="M6:N6"/>
    <mergeCell ref="Q46:S46"/>
    <mergeCell ref="Q47:S47"/>
    <mergeCell ref="E79:G79"/>
    <mergeCell ref="H81:S81"/>
    <mergeCell ref="R32:S32"/>
    <mergeCell ref="R33:S33"/>
    <mergeCell ref="R34:S34"/>
    <mergeCell ref="R35:S35"/>
    <mergeCell ref="Q39:S39"/>
    <mergeCell ref="Q40:S40"/>
    <mergeCell ref="Q41:S41"/>
    <mergeCell ref="Q43:S43"/>
    <mergeCell ref="Q44:S44"/>
    <mergeCell ref="Q38:S38"/>
    <mergeCell ref="Q42:S42"/>
    <mergeCell ref="J77:K77"/>
    <mergeCell ref="J64:K64"/>
    <mergeCell ref="J65:K65"/>
    <mergeCell ref="J66:K66"/>
    <mergeCell ref="J67:K67"/>
    <mergeCell ref="J68:K68"/>
    <mergeCell ref="J74:K74"/>
    <mergeCell ref="J75:K75"/>
    <mergeCell ref="J49:K49"/>
    <mergeCell ref="Q45:S45"/>
    <mergeCell ref="J45:K45"/>
    <mergeCell ref="P14:Q14"/>
    <mergeCell ref="P10:Q10"/>
    <mergeCell ref="P18:Q18"/>
    <mergeCell ref="K18:L18"/>
    <mergeCell ref="K19:L19"/>
    <mergeCell ref="F10:H10"/>
    <mergeCell ref="F11:H11"/>
    <mergeCell ref="F14:H14"/>
    <mergeCell ref="F15:H15"/>
    <mergeCell ref="I10:J10"/>
    <mergeCell ref="M10:N10"/>
    <mergeCell ref="I14:J14"/>
    <mergeCell ref="M14:N14"/>
    <mergeCell ref="I18:J18"/>
    <mergeCell ref="M18:N18"/>
    <mergeCell ref="J76:K76"/>
    <mergeCell ref="G7:H7"/>
    <mergeCell ref="F18:H18"/>
    <mergeCell ref="F19:H19"/>
    <mergeCell ref="K7:L7"/>
    <mergeCell ref="K10:L10"/>
    <mergeCell ref="K11:L11"/>
    <mergeCell ref="K14:L14"/>
    <mergeCell ref="K15:L15"/>
    <mergeCell ref="J50:K50"/>
    <mergeCell ref="J51:K51"/>
    <mergeCell ref="J52:K52"/>
    <mergeCell ref="J53:K53"/>
    <mergeCell ref="J69:K69"/>
    <mergeCell ref="J70:K70"/>
    <mergeCell ref="J71:K71"/>
    <mergeCell ref="J72:K72"/>
    <mergeCell ref="J59:K59"/>
    <mergeCell ref="J60:K60"/>
    <mergeCell ref="J61:K61"/>
    <mergeCell ref="J62:K62"/>
    <mergeCell ref="J63:K63"/>
    <mergeCell ref="J54:K54"/>
    <mergeCell ref="J55:K55"/>
  </mergeCells>
  <phoneticPr fontId="0" type="noConversion"/>
  <pageMargins left="0.47244094488188981" right="0.35433070866141736" top="0.59055118110236227" bottom="0.39370078740157483" header="0.51181102362204722" footer="0.51181102362204722"/>
  <pageSetup paperSize="9" scale="77" orientation="portrait" r:id="rId1"/>
  <headerFooter alignWithMargins="0"/>
  <ignoredErrors>
    <ignoredError sqref="M25:M26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workbookViewId="0"/>
  </sheetViews>
  <sheetFormatPr defaultColWidth="8.7109375" defaultRowHeight="12.75" x14ac:dyDescent="0.2"/>
  <cols>
    <col min="1" max="1" width="10.140625" style="116" bestFit="1" customWidth="1"/>
    <col min="2" max="2" width="8.7109375" style="116"/>
    <col min="3" max="3" width="12.85546875" style="116" customWidth="1"/>
    <col min="4" max="4" width="8.7109375" style="116"/>
    <col min="5" max="5" width="10.5703125" style="116" bestFit="1" customWidth="1"/>
    <col min="6" max="16384" width="8.7109375" style="116"/>
  </cols>
  <sheetData>
    <row r="1" spans="1:6" ht="25.5" x14ac:dyDescent="0.2">
      <c r="A1" s="116" t="s">
        <v>54</v>
      </c>
      <c r="B1" s="116" t="s">
        <v>55</v>
      </c>
      <c r="C1" s="117" t="s">
        <v>56</v>
      </c>
      <c r="D1" s="116" t="s">
        <v>57</v>
      </c>
      <c r="E1" s="116" t="s">
        <v>58</v>
      </c>
      <c r="F1" s="116" t="s">
        <v>59</v>
      </c>
    </row>
    <row r="2" spans="1:6" x14ac:dyDescent="0.2">
      <c r="A2" s="118"/>
      <c r="C2" s="117"/>
    </row>
    <row r="3" spans="1:6" x14ac:dyDescent="0.2">
      <c r="A3" s="118"/>
    </row>
    <row r="4" spans="1:6" x14ac:dyDescent="0.2">
      <c r="A4" s="118"/>
    </row>
    <row r="5" spans="1:6" x14ac:dyDescent="0.2">
      <c r="A5" s="118"/>
    </row>
    <row r="6" spans="1:6" x14ac:dyDescent="0.2">
      <c r="A6" s="118"/>
      <c r="B6" s="118"/>
    </row>
    <row r="7" spans="1:6" x14ac:dyDescent="0.2">
      <c r="A7" s="118"/>
      <c r="B7" s="118"/>
    </row>
    <row r="8" spans="1:6" x14ac:dyDescent="0.2">
      <c r="A8" s="118"/>
    </row>
    <row r="9" spans="1:6" x14ac:dyDescent="0.2">
      <c r="A9" s="118"/>
    </row>
    <row r="10" spans="1:6" x14ac:dyDescent="0.2">
      <c r="A10" s="118"/>
    </row>
    <row r="11" spans="1:6" x14ac:dyDescent="0.2">
      <c r="A11" s="118"/>
    </row>
    <row r="12" spans="1:6" x14ac:dyDescent="0.2">
      <c r="A12" s="118"/>
    </row>
    <row r="13" spans="1:6" x14ac:dyDescent="0.2">
      <c r="A13" s="118"/>
    </row>
    <row r="14" spans="1:6" x14ac:dyDescent="0.2">
      <c r="A14" s="118"/>
    </row>
    <row r="15" spans="1:6" x14ac:dyDescent="0.2">
      <c r="A15" s="118"/>
    </row>
    <row r="16" spans="1:6" x14ac:dyDescent="0.2">
      <c r="A16" s="118"/>
    </row>
    <row r="17" spans="1:1" x14ac:dyDescent="0.2">
      <c r="A17" s="118"/>
    </row>
    <row r="18" spans="1:1" x14ac:dyDescent="0.2">
      <c r="A18" s="118"/>
    </row>
    <row r="19" spans="1:1" x14ac:dyDescent="0.2">
      <c r="A19" s="118"/>
    </row>
    <row r="20" spans="1:1" x14ac:dyDescent="0.2">
      <c r="A20" s="118"/>
    </row>
    <row r="21" spans="1:1" x14ac:dyDescent="0.2">
      <c r="A21" s="118"/>
    </row>
    <row r="22" spans="1:1" x14ac:dyDescent="0.2">
      <c r="A22" s="118"/>
    </row>
    <row r="23" spans="1:1" x14ac:dyDescent="0.2">
      <c r="A23" s="118"/>
    </row>
    <row r="24" spans="1:1" x14ac:dyDescent="0.2">
      <c r="A24" s="118"/>
    </row>
    <row r="25" spans="1:1" x14ac:dyDescent="0.2">
      <c r="A25" s="118"/>
    </row>
    <row r="26" spans="1:1" x14ac:dyDescent="0.2">
      <c r="A26" s="118"/>
    </row>
    <row r="27" spans="1:1" x14ac:dyDescent="0.2">
      <c r="A27" s="118"/>
    </row>
    <row r="28" spans="1:1" x14ac:dyDescent="0.2">
      <c r="A28" s="118"/>
    </row>
    <row r="29" spans="1:1" x14ac:dyDescent="0.2">
      <c r="A29" s="118"/>
    </row>
    <row r="30" spans="1:1" x14ac:dyDescent="0.2">
      <c r="A30" s="118"/>
    </row>
    <row r="31" spans="1:1" x14ac:dyDescent="0.2">
      <c r="A31" s="118"/>
    </row>
    <row r="32" spans="1:1" x14ac:dyDescent="0.2">
      <c r="A32" s="118"/>
    </row>
    <row r="33" spans="1:1" x14ac:dyDescent="0.2">
      <c r="A33" s="118"/>
    </row>
    <row r="34" spans="1:1" x14ac:dyDescent="0.2">
      <c r="A34" s="118"/>
    </row>
    <row r="35" spans="1:1" x14ac:dyDescent="0.2">
      <c r="A35" s="118"/>
    </row>
    <row r="36" spans="1:1" x14ac:dyDescent="0.2">
      <c r="A36" s="1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taakbelasting</vt:lpstr>
      <vt:lpstr>bijzonderheden</vt:lpstr>
      <vt:lpstr>taakbelasting!Afdrukbereik</vt:lpstr>
    </vt:vector>
  </TitlesOfParts>
  <Manager/>
  <Company>School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</dc:creator>
  <cp:keywords/>
  <dc:description/>
  <cp:lastModifiedBy>Delina Post | Akorda</cp:lastModifiedBy>
  <cp:revision/>
  <dcterms:created xsi:type="dcterms:W3CDTF">2006-03-28T08:39:50Z</dcterms:created>
  <dcterms:modified xsi:type="dcterms:W3CDTF">2023-11-20T11:38:11Z</dcterms:modified>
  <cp:category/>
  <cp:contentStatus/>
</cp:coreProperties>
</file>